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20" yWindow="-120" windowWidth="29040" windowHeight="15840" tabRatio="795"/>
  </bookViews>
  <sheets>
    <sheet name="封面" sheetId="50" r:id="rId1"/>
    <sheet name="目录 " sheetId="1" r:id="rId2"/>
    <sheet name="1-1" sheetId="51" r:id="rId3"/>
    <sheet name="1-2" sheetId="52" r:id="rId4"/>
    <sheet name="1-3" sheetId="53" r:id="rId5"/>
    <sheet name="1-4" sheetId="54" r:id="rId6"/>
    <sheet name="1-5" sheetId="55" r:id="rId7"/>
    <sheet name="1-6" sheetId="56" r:id="rId8"/>
    <sheet name="1-7" sheetId="57" r:id="rId9"/>
    <sheet name="1-8" sheetId="58" r:id="rId10"/>
    <sheet name="1" sheetId="2" r:id="rId11"/>
    <sheet name="2" sheetId="3" r:id="rId12"/>
    <sheet name="3" sheetId="43" r:id="rId13"/>
    <sheet name="4" sheetId="49" r:id="rId14"/>
    <sheet name="5" sheetId="23" r:id="rId15"/>
    <sheet name="6" sheetId="24" r:id="rId16"/>
    <sheet name="7" sheetId="6" r:id="rId17"/>
    <sheet name="8" sheetId="7" r:id="rId18"/>
    <sheet name="9" sheetId="8" r:id="rId19"/>
    <sheet name="10" sheetId="9" r:id="rId20"/>
    <sheet name="11" sheetId="25" r:id="rId21"/>
    <sheet name="12" sheetId="26" r:id="rId22"/>
    <sheet name="13" sheetId="11" r:id="rId23"/>
    <sheet name="14" sheetId="12" r:id="rId24"/>
    <sheet name="15" sheetId="39" r:id="rId25"/>
    <sheet name="16" sheetId="45" r:id="rId26"/>
    <sheet name="17" sheetId="31" r:id="rId27"/>
    <sheet name="18" sheetId="15" r:id="rId28"/>
    <sheet name="19" sheetId="16" r:id="rId29"/>
    <sheet name="20" sheetId="17" r:id="rId30"/>
    <sheet name="21" sheetId="19" r:id="rId31"/>
    <sheet name="22" sheetId="20" r:id="rId32"/>
    <sheet name="23" sheetId="46" r:id="rId33"/>
    <sheet name="24" sheetId="47" r:id="rId34"/>
    <sheet name="25" sheetId="32" r:id="rId35"/>
    <sheet name="26" sheetId="33" r:id="rId36"/>
    <sheet name="27" sheetId="34" r:id="rId37"/>
    <sheet name="28" sheetId="36" r:id="rId38"/>
    <sheet name="29" sheetId="37" r:id="rId39"/>
    <sheet name="30" sheetId="48" r:id="rId40"/>
    <sheet name="31" sheetId="27" r:id="rId41"/>
    <sheet name="32" sheetId="10" r:id="rId42"/>
    <sheet name="33" sheetId="18" r:id="rId43"/>
    <sheet name="34" sheetId="30" r:id="rId44"/>
    <sheet name="35" sheetId="29" r:id="rId45"/>
    <sheet name="36" sheetId="28" r:id="rId46"/>
  </sheets>
  <definedNames>
    <definedName name="_xlnm._FilterDatabase" localSheetId="16" hidden="1">'7'!$A$4:$AN$156</definedName>
    <definedName name="_xlnm.Print_Area" localSheetId="10">'1'!$A$1:$D$32</definedName>
    <definedName name="_xlnm.Print_Area" localSheetId="2">'1-1'!$A$1:$B$31</definedName>
    <definedName name="_xlnm.Print_Area" localSheetId="3">'1-2'!$A$1:$C$102</definedName>
    <definedName name="_xlnm.Print_Area" localSheetId="5">'1-4'!$A$1:$B$48</definedName>
    <definedName name="_xlnm.Print_Area" localSheetId="6">'1-5'!$A$1:$B$11</definedName>
    <definedName name="_xlnm.Print_Area" localSheetId="7">'1-6'!$A$1:$B$24</definedName>
    <definedName name="_xlnm.Print_Area" localSheetId="8">'1-7'!$A$1:$I$13</definedName>
    <definedName name="_xlnm.Print_Area" localSheetId="9">'1-8'!$A$1:$I$11</definedName>
    <definedName name="_xlnm.Print_Area" localSheetId="11">'2'!$A$1:$D$25</definedName>
    <definedName name="_xlnm.Print_Area" localSheetId="30">'21'!$A$1:$D$17</definedName>
    <definedName name="_xlnm.Print_Area" localSheetId="31">'22'!$A$1:$D$29</definedName>
    <definedName name="_xlnm.Print_Area" localSheetId="32">'23'!$A$1:$D$17</definedName>
    <definedName name="_xlnm.Print_Area" localSheetId="33">'24'!$A$1:$D$29</definedName>
    <definedName name="_xlnm.Print_Area" localSheetId="35">'26'!$A$1:$C$12</definedName>
    <definedName name="_xlnm.Print_Area" localSheetId="37">'28'!$A$1:$C$47</definedName>
    <definedName name="_xlnm.Print_Area" localSheetId="12">'3'!$A$1:$D$32</definedName>
    <definedName name="_xlnm.Print_Area" localSheetId="39">'30'!$A$1:$C$47</definedName>
    <definedName name="_xlnm.Print_Area" localSheetId="13">'4'!$A$1:$D$25</definedName>
    <definedName name="_xlnm.Print_Area" localSheetId="16">'7'!$A$1:$D$156</definedName>
    <definedName name="_xlnm.Print_Area" localSheetId="0">封面!$A$1:$G$25</definedName>
    <definedName name="_xlnm.Print_Titles" localSheetId="10">'1'!$1:$5</definedName>
    <definedName name="_xlnm.Print_Titles" localSheetId="22">'13'!$1:4</definedName>
    <definedName name="_xlnm.Print_Titles" localSheetId="23">'14'!$1:$4</definedName>
    <definedName name="_xlnm.Print_Titles" localSheetId="24">'15'!$1:4</definedName>
    <definedName name="_xlnm.Print_Titles" localSheetId="25">'16'!$1:$4</definedName>
    <definedName name="_xlnm.Print_Titles" localSheetId="27">'18'!$1:$4</definedName>
    <definedName name="_xlnm.Print_Titles" localSheetId="28">'19'!$1:4</definedName>
    <definedName name="_xlnm.Print_Titles" localSheetId="11">'2'!$1:$5</definedName>
    <definedName name="_xlnm.Print_Titles" localSheetId="12">'3'!$1:$5</definedName>
    <definedName name="_xlnm.Print_Titles" localSheetId="13">'4'!$1:$5</definedName>
    <definedName name="_xlnm.Print_Titles" localSheetId="16">'7'!$1:$4</definedName>
    <definedName name="_xlnm.Print_Titles" localSheetId="17">'8'!$1:4</definedName>
  </definedNames>
  <calcPr calcId="124519"/>
</workbook>
</file>

<file path=xl/calcChain.xml><?xml version="1.0" encoding="utf-8"?>
<calcChain xmlns="http://schemas.openxmlformats.org/spreadsheetml/2006/main">
  <c r="B24" i="43"/>
  <c r="B6"/>
  <c r="C7"/>
  <c r="D7" s="1"/>
  <c r="C29"/>
  <c r="C26"/>
  <c r="C25"/>
  <c r="C23"/>
  <c r="C22"/>
  <c r="D22" s="1"/>
  <c r="C20"/>
  <c r="D20" s="1"/>
  <c r="C19"/>
  <c r="D19" s="1"/>
  <c r="C18"/>
  <c r="C17"/>
  <c r="D17" s="1"/>
  <c r="C16"/>
  <c r="D16" s="1"/>
  <c r="C15"/>
  <c r="D15" s="1"/>
  <c r="C14"/>
  <c r="D14" s="1"/>
  <c r="C13"/>
  <c r="D13" s="1"/>
  <c r="C12"/>
  <c r="C11"/>
  <c r="D11" s="1"/>
  <c r="C9"/>
  <c r="D9" s="1"/>
  <c r="C8"/>
  <c r="C17" i="2"/>
  <c r="C7"/>
  <c r="C8"/>
  <c r="D9"/>
  <c r="C26"/>
  <c r="D26"/>
  <c r="D25"/>
  <c r="C29"/>
  <c r="C25"/>
  <c r="C23"/>
  <c r="C22"/>
  <c r="C12"/>
  <c r="C13"/>
  <c r="D13" s="1"/>
  <c r="C14"/>
  <c r="C15"/>
  <c r="C16"/>
  <c r="C18"/>
  <c r="C19"/>
  <c r="D19" s="1"/>
  <c r="C20"/>
  <c r="C11"/>
  <c r="C9"/>
  <c r="J14" i="27"/>
  <c r="I14"/>
  <c r="H14"/>
  <c r="J13"/>
  <c r="I13"/>
  <c r="H13"/>
  <c r="J12"/>
  <c r="I12"/>
  <c r="H12"/>
  <c r="J11"/>
  <c r="I11"/>
  <c r="H11"/>
  <c r="J10"/>
  <c r="I10"/>
  <c r="H10"/>
  <c r="J8"/>
  <c r="I8"/>
  <c r="H8"/>
  <c r="J7"/>
  <c r="I7"/>
  <c r="H7"/>
  <c r="C36" i="15"/>
  <c r="B36"/>
  <c r="C14"/>
  <c r="C11"/>
  <c r="B11"/>
  <c r="C72" i="31"/>
  <c r="B72"/>
  <c r="C69"/>
  <c r="B69"/>
  <c r="C66"/>
  <c r="B66"/>
  <c r="C61"/>
  <c r="B61"/>
  <c r="C57"/>
  <c r="B57"/>
  <c r="C51"/>
  <c r="B51"/>
  <c r="C48"/>
  <c r="B48"/>
  <c r="C44"/>
  <c r="B44"/>
  <c r="C41"/>
  <c r="B41"/>
  <c r="C37"/>
  <c r="B37"/>
  <c r="C30"/>
  <c r="B30"/>
  <c r="C29"/>
  <c r="C22"/>
  <c r="B22"/>
  <c r="C11"/>
  <c r="B11"/>
  <c r="C6"/>
  <c r="B6"/>
  <c r="C5"/>
  <c r="B5"/>
  <c r="C24" i="45"/>
  <c r="B24"/>
  <c r="C19"/>
  <c r="B19"/>
  <c r="C17"/>
  <c r="B17"/>
  <c r="C10"/>
  <c r="C8"/>
  <c r="B8"/>
  <c r="C15" i="39"/>
  <c r="B15"/>
  <c r="C10"/>
  <c r="B9"/>
  <c r="C7"/>
  <c r="B7"/>
  <c r="C5"/>
  <c r="B5"/>
  <c r="C24" i="12"/>
  <c r="B24"/>
  <c r="C19"/>
  <c r="B19"/>
  <c r="C17"/>
  <c r="B17"/>
  <c r="C10"/>
  <c r="C8"/>
  <c r="B8"/>
  <c r="C15" i="11"/>
  <c r="B15"/>
  <c r="B9"/>
  <c r="C7"/>
  <c r="B7"/>
  <c r="C5" i="26"/>
  <c r="B5"/>
  <c r="D29" i="7"/>
  <c r="C29"/>
  <c r="B29"/>
  <c r="D27"/>
  <c r="D25"/>
  <c r="C25"/>
  <c r="B25"/>
  <c r="D24"/>
  <c r="D23"/>
  <c r="B22"/>
  <c r="D21"/>
  <c r="C21"/>
  <c r="B21"/>
  <c r="D20"/>
  <c r="D19"/>
  <c r="D18"/>
  <c r="D16"/>
  <c r="D13"/>
  <c r="D12"/>
  <c r="D11"/>
  <c r="D10"/>
  <c r="C10"/>
  <c r="B10"/>
  <c r="D8"/>
  <c r="D7"/>
  <c r="D6"/>
  <c r="D5"/>
  <c r="C5"/>
  <c r="B5"/>
  <c r="C155" i="6"/>
  <c r="D154"/>
  <c r="D153"/>
  <c r="C153"/>
  <c r="B153"/>
  <c r="D152"/>
  <c r="C152"/>
  <c r="B152"/>
  <c r="C148"/>
  <c r="B148"/>
  <c r="D147"/>
  <c r="D146"/>
  <c r="D145"/>
  <c r="C145"/>
  <c r="B145"/>
  <c r="D144"/>
  <c r="C144"/>
  <c r="B144"/>
  <c r="D143"/>
  <c r="D141"/>
  <c r="D140"/>
  <c r="C140"/>
  <c r="B140"/>
  <c r="D139"/>
  <c r="D138"/>
  <c r="C138"/>
  <c r="B138"/>
  <c r="D137"/>
  <c r="C137"/>
  <c r="B137"/>
  <c r="C135"/>
  <c r="B135"/>
  <c r="D134"/>
  <c r="D133"/>
  <c r="C133"/>
  <c r="B133"/>
  <c r="D132"/>
  <c r="C132"/>
  <c r="B132"/>
  <c r="D131"/>
  <c r="D129"/>
  <c r="C129"/>
  <c r="B129"/>
  <c r="D128"/>
  <c r="D127"/>
  <c r="C127"/>
  <c r="B127"/>
  <c r="D126"/>
  <c r="C126"/>
  <c r="B126"/>
  <c r="D125"/>
  <c r="D124"/>
  <c r="C124"/>
  <c r="B124"/>
  <c r="D123"/>
  <c r="D122"/>
  <c r="B122"/>
  <c r="D121"/>
  <c r="D120"/>
  <c r="C120"/>
  <c r="B120"/>
  <c r="D119"/>
  <c r="D118"/>
  <c r="C118"/>
  <c r="B118"/>
  <c r="D117"/>
  <c r="D116"/>
  <c r="D115"/>
  <c r="C115"/>
  <c r="B115"/>
  <c r="D114"/>
  <c r="D113"/>
  <c r="B113"/>
  <c r="D112"/>
  <c r="B112"/>
  <c r="C110"/>
  <c r="B110"/>
  <c r="D109"/>
  <c r="D108"/>
  <c r="C108"/>
  <c r="B108"/>
  <c r="D107"/>
  <c r="B107"/>
  <c r="D106"/>
  <c r="C106"/>
  <c r="B106"/>
  <c r="D105"/>
  <c r="D104"/>
  <c r="C104"/>
  <c r="B104"/>
  <c r="D103"/>
  <c r="D102"/>
  <c r="C102"/>
  <c r="B102"/>
  <c r="D101"/>
  <c r="C101"/>
  <c r="B101"/>
  <c r="B99"/>
  <c r="D98"/>
  <c r="D97"/>
  <c r="C97"/>
  <c r="D96"/>
  <c r="D95"/>
  <c r="C95"/>
  <c r="B93"/>
  <c r="C91"/>
  <c r="D90"/>
  <c r="C90"/>
  <c r="B90"/>
  <c r="D89"/>
  <c r="D88"/>
  <c r="C88"/>
  <c r="B88"/>
  <c r="D87"/>
  <c r="D86"/>
  <c r="C86"/>
  <c r="B86"/>
  <c r="D85"/>
  <c r="C85"/>
  <c r="B85"/>
  <c r="D84"/>
  <c r="D82"/>
  <c r="C82"/>
  <c r="B82"/>
  <c r="D81"/>
  <c r="D79"/>
  <c r="D77"/>
  <c r="D76"/>
  <c r="C74"/>
  <c r="B74"/>
  <c r="D74" s="1"/>
  <c r="D73"/>
  <c r="D72"/>
  <c r="D71"/>
  <c r="D70"/>
  <c r="C70"/>
  <c r="B70"/>
  <c r="D69"/>
  <c r="D66"/>
  <c r="C66"/>
  <c r="B66"/>
  <c r="C65"/>
  <c r="D64"/>
  <c r="D62"/>
  <c r="C62"/>
  <c r="B62"/>
  <c r="D60"/>
  <c r="D59"/>
  <c r="C59"/>
  <c r="B59"/>
  <c r="D58"/>
  <c r="D57"/>
  <c r="C57"/>
  <c r="B57"/>
  <c r="D56"/>
  <c r="D54"/>
  <c r="C54"/>
  <c r="B54"/>
  <c r="D53"/>
  <c r="D52"/>
  <c r="D51"/>
  <c r="D50"/>
  <c r="C50"/>
  <c r="B50"/>
  <c r="D49"/>
  <c r="D48"/>
  <c r="D46"/>
  <c r="C46"/>
  <c r="B46"/>
  <c r="D45"/>
  <c r="C45"/>
  <c r="B45"/>
  <c r="C43"/>
  <c r="C42"/>
  <c r="B42"/>
  <c r="B37"/>
  <c r="D36"/>
  <c r="D35"/>
  <c r="C35"/>
  <c r="B35"/>
  <c r="D34"/>
  <c r="D32"/>
  <c r="D31"/>
  <c r="D30"/>
  <c r="C30"/>
  <c r="B30"/>
  <c r="D29"/>
  <c r="D28"/>
  <c r="C28"/>
  <c r="B28"/>
  <c r="C26"/>
  <c r="B26"/>
  <c r="D25"/>
  <c r="D24"/>
  <c r="C24"/>
  <c r="B24"/>
  <c r="D23"/>
  <c r="D22"/>
  <c r="C22"/>
  <c r="B22"/>
  <c r="D21"/>
  <c r="D20"/>
  <c r="C20"/>
  <c r="B20"/>
  <c r="D19"/>
  <c r="D18"/>
  <c r="C18"/>
  <c r="B18"/>
  <c r="D17"/>
  <c r="D16"/>
  <c r="C16"/>
  <c r="B16"/>
  <c r="D15"/>
  <c r="D14"/>
  <c r="D12"/>
  <c r="C12"/>
  <c r="B12"/>
  <c r="D10"/>
  <c r="D9"/>
  <c r="C9"/>
  <c r="B9"/>
  <c r="D8"/>
  <c r="D7"/>
  <c r="D6"/>
  <c r="C6"/>
  <c r="B6"/>
  <c r="D5"/>
  <c r="C5"/>
  <c r="B5"/>
  <c r="C72" i="24"/>
  <c r="B72"/>
  <c r="C69"/>
  <c r="B69"/>
  <c r="C66"/>
  <c r="B66"/>
  <c r="C61"/>
  <c r="B61"/>
  <c r="C57"/>
  <c r="B57"/>
  <c r="C51"/>
  <c r="B51"/>
  <c r="C48"/>
  <c r="B48"/>
  <c r="B47"/>
  <c r="B45"/>
  <c r="C44"/>
  <c r="B44"/>
  <c r="C41"/>
  <c r="B41"/>
  <c r="C37"/>
  <c r="B37"/>
  <c r="C30"/>
  <c r="B30"/>
  <c r="B29"/>
  <c r="B24"/>
  <c r="C22"/>
  <c r="B22"/>
  <c r="B21"/>
  <c r="C11"/>
  <c r="B11"/>
  <c r="C6"/>
  <c r="B6"/>
  <c r="C5"/>
  <c r="B5"/>
  <c r="D19" i="23"/>
  <c r="B19"/>
  <c r="D24" i="49"/>
  <c r="C24"/>
  <c r="B24"/>
  <c r="D23"/>
  <c r="D21"/>
  <c r="D20"/>
  <c r="D18"/>
  <c r="D17"/>
  <c r="D16"/>
  <c r="D15"/>
  <c r="D14"/>
  <c r="D13"/>
  <c r="D12"/>
  <c r="D11"/>
  <c r="D10"/>
  <c r="D6"/>
  <c r="D29" i="43"/>
  <c r="D26"/>
  <c r="D18"/>
  <c r="D12"/>
  <c r="D24" i="3"/>
  <c r="C24"/>
  <c r="B24"/>
  <c r="D23"/>
  <c r="D21"/>
  <c r="D20"/>
  <c r="D18"/>
  <c r="D17"/>
  <c r="B17"/>
  <c r="D16"/>
  <c r="D15"/>
  <c r="D14"/>
  <c r="B14"/>
  <c r="D13"/>
  <c r="D12"/>
  <c r="D11"/>
  <c r="D10"/>
  <c r="D6"/>
  <c r="D29" i="2"/>
  <c r="B24"/>
  <c r="D22"/>
  <c r="D20"/>
  <c r="D18"/>
  <c r="D17"/>
  <c r="D16"/>
  <c r="D15"/>
  <c r="D14"/>
  <c r="D12"/>
  <c r="D11"/>
  <c r="D7"/>
  <c r="C6"/>
  <c r="D6" s="1"/>
  <c r="B6"/>
  <c r="B47" i="54"/>
  <c r="B13"/>
  <c r="B18" i="53"/>
  <c r="B13"/>
  <c r="C100" i="52"/>
  <c r="C99"/>
  <c r="C96"/>
  <c r="C92"/>
  <c r="C88"/>
  <c r="C85"/>
  <c r="C84"/>
  <c r="C80"/>
  <c r="C79"/>
  <c r="C77"/>
  <c r="C75"/>
  <c r="C72"/>
  <c r="C69"/>
  <c r="C64"/>
  <c r="C61"/>
  <c r="C45"/>
  <c r="C36"/>
  <c r="C34"/>
  <c r="C32"/>
  <c r="C30"/>
  <c r="C25"/>
  <c r="C9"/>
  <c r="C5"/>
  <c r="B23" i="51"/>
  <c r="B5"/>
  <c r="C24" i="43" l="1"/>
  <c r="D24" s="1"/>
  <c r="C6"/>
  <c r="D25"/>
  <c r="C24" i="2"/>
  <c r="D24" s="1"/>
  <c r="B65" i="6"/>
  <c r="C101" i="52"/>
  <c r="D94" s="1"/>
  <c r="D95"/>
  <c r="D89"/>
  <c r="D73"/>
  <c r="D66"/>
  <c r="D60"/>
  <c r="D41"/>
  <c r="D93"/>
  <c r="D88"/>
  <c r="D84"/>
  <c r="D78"/>
  <c r="D72"/>
  <c r="D58"/>
  <c r="D40"/>
  <c r="D24"/>
  <c r="D12"/>
  <c r="D92"/>
  <c r="D53"/>
  <c r="D38"/>
  <c r="D30"/>
  <c r="D23"/>
  <c r="D10"/>
  <c r="D83"/>
  <c r="D69"/>
  <c r="D62"/>
  <c r="D45"/>
  <c r="D37"/>
  <c r="D91"/>
  <c r="D86"/>
  <c r="D80"/>
  <c r="D61"/>
  <c r="D36"/>
  <c r="D20"/>
  <c r="D6"/>
  <c r="D90"/>
  <c r="D85"/>
  <c r="D74"/>
  <c r="D44"/>
  <c r="D28"/>
  <c r="D16"/>
  <c r="D5"/>
  <c r="D96"/>
  <c r="C31" i="43" l="1"/>
  <c r="D31" s="1"/>
  <c r="D6"/>
  <c r="C31" i="2"/>
  <c r="D31" s="1"/>
  <c r="D65" i="6"/>
  <c r="B155"/>
  <c r="D155" s="1"/>
  <c r="D67" i="52"/>
  <c r="D29"/>
  <c r="D22"/>
  <c r="D87"/>
  <c r="D77"/>
  <c r="D64"/>
  <c r="D15"/>
</calcChain>
</file>

<file path=xl/sharedStrings.xml><?xml version="1.0" encoding="utf-8"?>
<sst xmlns="http://schemas.openxmlformats.org/spreadsheetml/2006/main" count="1494" uniqueCount="1085">
  <si>
    <t>2023年南京经开区一般公共预算收入执行情况表</t>
  </si>
  <si>
    <t>2023年南京经开区政府性基金预算支出执行情况表</t>
  </si>
  <si>
    <t>2023年南京经开区社会保险基金收入预算执行情况表</t>
  </si>
  <si>
    <t>2023年南京经开区社会保险基金支出预算执行情况表</t>
  </si>
  <si>
    <t>2024年南京经开区一般公共预算收入预算表</t>
  </si>
  <si>
    <t>2024年南京经开区一般公共预算支出预算表</t>
  </si>
  <si>
    <t>2024年南京经开区级一般公共预算收入预算表</t>
  </si>
  <si>
    <t>2024年南京经开区级一般公共预算支出预算表</t>
  </si>
  <si>
    <t>2024年南京经开区级一般公共预算平衡情况表</t>
  </si>
  <si>
    <t>2024年南京经开区级一般公共预算本级支出预算表</t>
  </si>
  <si>
    <t>2024年南京经开区级一般公共预算基本支出预算表</t>
  </si>
  <si>
    <t>2024年南京经开区级一般公共预算对下级的转移支付预算分项目表</t>
  </si>
  <si>
    <t>2024年南京经开区级一般公共预算对下级的转移支付预算分地区表</t>
  </si>
  <si>
    <t>2024年南京经开区级财政专项资金清单及预算安排情况表</t>
  </si>
  <si>
    <t>2024年南京经开区级一般公共预算“三公”经费等预算表</t>
  </si>
  <si>
    <t>2024年南京经开区政府性基金收入预算表</t>
  </si>
  <si>
    <t>2024年南京经开区政府性基金支出预算表</t>
  </si>
  <si>
    <t>2024年南京经开区级政府性基金收入预算表</t>
  </si>
  <si>
    <t>2024年南京经开区级政府性基金支出预算表</t>
  </si>
  <si>
    <t>2024年南京经开区级政府性基金本级支出预算表</t>
  </si>
  <si>
    <t>2024年南京经开区级政府性基金预算对下级的转移支付预算分项目表</t>
  </si>
  <si>
    <t>2024年南京经开区级政府性基金预算对下级的转移支付预算分地区表</t>
  </si>
  <si>
    <t>2024年南京经开区国有资本经营收入预算表</t>
  </si>
  <si>
    <t>2024年南京经开区国有资本经营支出预算表</t>
  </si>
  <si>
    <t>2024年南京经开区级国有资本经营收入预算表</t>
  </si>
  <si>
    <t>2024年南京经开区级国有资本经营支出预算表</t>
  </si>
  <si>
    <t>2024年南京经开区级国有资本经营预算转移支付预算表</t>
  </si>
  <si>
    <t>2024年南京经开区社会保险基金预算收入表</t>
  </si>
  <si>
    <t>2024年南京经开区社会保险基金预算支出表</t>
  </si>
  <si>
    <t>2024年南京经开区级社会保险基金预算收入表</t>
  </si>
  <si>
    <t>2024年南京经开区级社会保险基金预算支出表</t>
  </si>
  <si>
    <t>2024年南京经开区地方政府专项债务余额情况表</t>
  </si>
  <si>
    <t>2024年南京经开区地方政府债务限额提前下达情况表</t>
  </si>
  <si>
    <t>2024年南京经开区年初新增地方政府债券资金安排表</t>
  </si>
  <si>
    <r>
      <rPr>
        <sz val="11"/>
        <rFont val="方正仿宋_GBK"/>
        <family val="4"/>
        <charset val="134"/>
      </rPr>
      <t>附表</t>
    </r>
    <r>
      <rPr>
        <sz val="11"/>
        <rFont val="Times New Roman"/>
        <family val="1"/>
      </rPr>
      <t>1-1</t>
    </r>
  </si>
  <si>
    <r>
      <rPr>
        <sz val="12"/>
        <rFont val="方正仿宋_GBK"/>
        <family val="4"/>
        <charset val="134"/>
      </rPr>
      <t>单位：万元</t>
    </r>
  </si>
  <si>
    <t>项    目</t>
  </si>
  <si>
    <t>执行数</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</si>
  <si>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</si>
  <si>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</si>
  <si>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</si>
  <si>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</si>
  <si>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</si>
  <si>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</si>
  <si>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</si>
  <si>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</si>
  <si>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</si>
  <si>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</si>
  <si>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</si>
  <si>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</si>
  <si>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</si>
  <si>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</si>
  <si>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r>
      <rPr>
        <sz val="12"/>
        <rFont val="方正仿宋_GBK"/>
        <family val="4"/>
        <charset val="134"/>
      </rPr>
      <t>　　契税</t>
    </r>
  </si>
  <si>
    <r>
      <rPr>
        <sz val="12"/>
        <rFont val="方正仿宋_GBK"/>
        <family val="4"/>
        <charset val="134"/>
      </rPr>
      <t>　　烟叶税</t>
    </r>
  </si>
  <si>
    <t xml:space="preserve">     环保税收收入</t>
  </si>
  <si>
    <r>
      <rPr>
        <sz val="12"/>
        <rFont val="方正仿宋_GBK"/>
        <family val="4"/>
        <charset val="134"/>
      </rPr>
      <t>　　其他税收收入</t>
    </r>
  </si>
  <si>
    <t>二、非税收入</t>
  </si>
  <si>
    <r>
      <rPr>
        <sz val="12"/>
        <rFont val="方正仿宋_GBK"/>
        <family val="4"/>
        <charset val="134"/>
      </rPr>
      <t>　　专项收入</t>
    </r>
  </si>
  <si>
    <r>
      <rPr>
        <sz val="12"/>
        <rFont val="方正仿宋_GBK"/>
        <family val="4"/>
        <charset val="134"/>
      </rPr>
      <t>　　行政事业性收费收入</t>
    </r>
  </si>
  <si>
    <r>
      <rPr>
        <sz val="12"/>
        <rFont val="方正仿宋_GBK"/>
        <family val="4"/>
        <charset val="134"/>
      </rPr>
      <t>　　罚没收入</t>
    </r>
  </si>
  <si>
    <r>
      <rPr>
        <sz val="12"/>
        <rFont val="方正仿宋_GBK"/>
        <family val="4"/>
        <charset val="134"/>
      </rPr>
      <t>　　国有资本经营收入</t>
    </r>
  </si>
  <si>
    <r>
      <rPr>
        <sz val="12"/>
        <rFont val="方正仿宋_GBK"/>
        <family val="4"/>
        <charset val="134"/>
      </rPr>
      <t>　　国有资源</t>
    </r>
    <r>
      <rPr>
        <sz val="12"/>
        <rFont val="Times New Roman"/>
        <family val="1"/>
      </rPr>
      <t>(</t>
    </r>
    <r>
      <rPr>
        <sz val="12"/>
        <rFont val="方正仿宋_GBK"/>
        <family val="4"/>
        <charset val="134"/>
      </rPr>
      <t>资产</t>
    </r>
    <r>
      <rPr>
        <sz val="12"/>
        <rFont val="Times New Roman"/>
        <family val="1"/>
      </rPr>
      <t>)</t>
    </r>
    <r>
      <rPr>
        <sz val="12"/>
        <rFont val="方正仿宋_GBK"/>
        <family val="4"/>
        <charset val="134"/>
      </rPr>
      <t>有偿使用收入</t>
    </r>
  </si>
  <si>
    <r>
      <rPr>
        <sz val="12"/>
        <rFont val="方正仿宋_GBK"/>
        <family val="4"/>
        <charset val="134"/>
      </rPr>
      <t>　　其他收入</t>
    </r>
  </si>
  <si>
    <t>收入合计</t>
  </si>
  <si>
    <r>
      <rPr>
        <b/>
        <sz val="11"/>
        <rFont val="方正仿宋_GBK"/>
        <family val="4"/>
        <charset val="134"/>
      </rPr>
      <t>注：</t>
    </r>
    <r>
      <rPr>
        <sz val="11"/>
        <rFont val="方正仿宋_GBK"/>
        <family val="4"/>
        <charset val="134"/>
      </rPr>
      <t>全辖预算与本级预算一致</t>
    </r>
  </si>
  <si>
    <r>
      <rPr>
        <sz val="11"/>
        <color theme="1"/>
        <rFont val="方正仿宋_GBK"/>
        <family val="4"/>
        <charset val="134"/>
      </rPr>
      <t>附表</t>
    </r>
    <r>
      <rPr>
        <sz val="11"/>
        <color theme="1"/>
        <rFont val="Times New Roman"/>
        <family val="1"/>
      </rPr>
      <t>1-2</t>
    </r>
  </si>
  <si>
    <t>2023年南京经开区一般公共预算支出执行情况表
（按功能科目到项）</t>
  </si>
  <si>
    <t>功能科目代码</t>
  </si>
  <si>
    <r>
      <rPr>
        <sz val="12"/>
        <rFont val="方正仿宋_GBK"/>
        <family val="4"/>
        <charset val="134"/>
      </rPr>
      <t>一般公共服务支出</t>
    </r>
  </si>
  <si>
    <r>
      <rPr>
        <sz val="12"/>
        <rFont val="方正仿宋_GBK"/>
        <family val="4"/>
        <charset val="134"/>
      </rPr>
      <t>政府办公室事务</t>
    </r>
    <r>
      <rPr>
        <sz val="12"/>
        <rFont val="Times New Roman"/>
        <family val="1"/>
      </rPr>
      <t>-</t>
    </r>
    <r>
      <rPr>
        <sz val="12"/>
        <rFont val="方正仿宋_GBK"/>
        <family val="4"/>
        <charset val="134"/>
      </rPr>
      <t>行政运行</t>
    </r>
  </si>
  <si>
    <t>其他政府办公厅(室)及相关机构事务支出</t>
  </si>
  <si>
    <t>信息化建设</t>
  </si>
  <si>
    <t>其他财政事务支出</t>
  </si>
  <si>
    <r>
      <rPr>
        <sz val="12"/>
        <rFont val="方正仿宋_GBK"/>
        <family val="4"/>
        <charset val="134"/>
      </rPr>
      <t>税务事务</t>
    </r>
    <r>
      <rPr>
        <sz val="12"/>
        <rFont val="Times New Roman"/>
        <family val="1"/>
      </rPr>
      <t>-</t>
    </r>
    <r>
      <rPr>
        <sz val="12"/>
        <rFont val="方正仿宋_GBK"/>
        <family val="4"/>
        <charset val="134"/>
      </rPr>
      <t>协税护税</t>
    </r>
  </si>
  <si>
    <t>税收业务</t>
  </si>
  <si>
    <r>
      <rPr>
        <sz val="12"/>
        <rFont val="方正仿宋_GBK"/>
        <family val="4"/>
        <charset val="134"/>
      </rPr>
      <t>税务事务</t>
    </r>
    <r>
      <rPr>
        <sz val="12"/>
        <rFont val="Times New Roman"/>
        <family val="1"/>
      </rPr>
      <t>-</t>
    </r>
    <r>
      <rPr>
        <sz val="12"/>
        <rFont val="方正仿宋_GBK"/>
        <family val="4"/>
        <charset val="134"/>
      </rPr>
      <t>其他</t>
    </r>
  </si>
  <si>
    <t>审计业务</t>
  </si>
  <si>
    <t>其他纪检监察事务支出</t>
  </si>
  <si>
    <t>招商引资</t>
  </si>
  <si>
    <t>知识产权战略和规划</t>
  </si>
  <si>
    <t>其他群众团体事务支出</t>
  </si>
  <si>
    <r>
      <rPr>
        <sz val="12"/>
        <rFont val="方正仿宋_GBK"/>
        <family val="4"/>
        <charset val="134"/>
      </rPr>
      <t>党委办公厅（室）及相关机构事务</t>
    </r>
    <r>
      <rPr>
        <sz val="12"/>
        <rFont val="Times New Roman"/>
        <family val="1"/>
      </rPr>
      <t>-</t>
    </r>
    <r>
      <rPr>
        <sz val="12"/>
        <rFont val="方正仿宋_GBK"/>
        <family val="4"/>
        <charset val="134"/>
      </rPr>
      <t>其他</t>
    </r>
  </si>
  <si>
    <t>其他宣传事务支出</t>
  </si>
  <si>
    <r>
      <rPr>
        <sz val="12"/>
        <rFont val="方正仿宋_GBK"/>
        <family val="4"/>
        <charset val="134"/>
      </rPr>
      <t>市场监督管理事务</t>
    </r>
    <r>
      <rPr>
        <sz val="12"/>
        <rFont val="Times New Roman"/>
        <family val="1"/>
      </rPr>
      <t>-</t>
    </r>
    <r>
      <rPr>
        <sz val="12"/>
        <rFont val="方正仿宋_GBK"/>
        <family val="4"/>
        <charset val="134"/>
      </rPr>
      <t>质量基础</t>
    </r>
  </si>
  <si>
    <t>药品事务</t>
  </si>
  <si>
    <r>
      <rPr>
        <sz val="12"/>
        <rFont val="方正仿宋_GBK"/>
        <family val="4"/>
        <charset val="134"/>
      </rPr>
      <t>市场监督管理事务</t>
    </r>
    <r>
      <rPr>
        <sz val="12"/>
        <rFont val="Times New Roman"/>
        <family val="1"/>
      </rPr>
      <t>-</t>
    </r>
    <r>
      <rPr>
        <sz val="12"/>
        <rFont val="方正仿宋_GBK"/>
        <family val="4"/>
        <charset val="134"/>
      </rPr>
      <t>食品安全监管</t>
    </r>
  </si>
  <si>
    <r>
      <rPr>
        <sz val="12"/>
        <rFont val="方正仿宋_GBK"/>
        <family val="4"/>
        <charset val="134"/>
      </rPr>
      <t>市场监督管理事务</t>
    </r>
    <r>
      <rPr>
        <sz val="12"/>
        <rFont val="Times New Roman"/>
        <family val="1"/>
      </rPr>
      <t>-</t>
    </r>
    <r>
      <rPr>
        <sz val="12"/>
        <rFont val="方正仿宋_GBK"/>
        <family val="4"/>
        <charset val="134"/>
      </rPr>
      <t>其他</t>
    </r>
  </si>
  <si>
    <r>
      <rPr>
        <sz val="12"/>
        <rFont val="方正仿宋_GBK"/>
        <family val="4"/>
        <charset val="134"/>
      </rPr>
      <t>其他一般公共服务</t>
    </r>
    <r>
      <rPr>
        <sz val="12"/>
        <rFont val="Times New Roman"/>
        <family val="1"/>
      </rPr>
      <t>-</t>
    </r>
    <r>
      <rPr>
        <sz val="12"/>
        <rFont val="方正仿宋_GBK"/>
        <family val="4"/>
        <charset val="134"/>
      </rPr>
      <t>其他</t>
    </r>
  </si>
  <si>
    <t>国防支出</t>
  </si>
  <si>
    <t>其他国防动员支出</t>
  </si>
  <si>
    <t>其他国防支出</t>
  </si>
  <si>
    <r>
      <rPr>
        <sz val="12"/>
        <rFont val="方正仿宋_GBK"/>
        <family val="4"/>
        <charset val="134"/>
      </rPr>
      <t>公共安全支出</t>
    </r>
  </si>
  <si>
    <r>
      <rPr>
        <sz val="12"/>
        <rFont val="方正仿宋_GBK"/>
        <family val="4"/>
        <charset val="134"/>
      </rPr>
      <t>公安</t>
    </r>
    <r>
      <rPr>
        <sz val="12"/>
        <rFont val="Times New Roman"/>
        <family val="1"/>
      </rPr>
      <t>-</t>
    </r>
    <r>
      <rPr>
        <sz val="12"/>
        <rFont val="方正仿宋_GBK"/>
        <family val="4"/>
        <charset val="134"/>
      </rPr>
      <t>其他</t>
    </r>
  </si>
  <si>
    <r>
      <rPr>
        <sz val="12"/>
        <rFont val="方正仿宋_GBK"/>
        <family val="4"/>
        <charset val="134"/>
      </rPr>
      <t>科学技术支出</t>
    </r>
  </si>
  <si>
    <r>
      <rPr>
        <sz val="12"/>
        <rFont val="方正仿宋_GBK"/>
        <family val="4"/>
        <charset val="134"/>
      </rPr>
      <t>基础研究</t>
    </r>
    <r>
      <rPr>
        <sz val="12"/>
        <rFont val="Times New Roman"/>
        <family val="1"/>
      </rPr>
      <t>-</t>
    </r>
    <r>
      <rPr>
        <sz val="12"/>
        <rFont val="方正仿宋_GBK"/>
        <family val="4"/>
        <charset val="134"/>
      </rPr>
      <t>自然科学基金</t>
    </r>
  </si>
  <si>
    <r>
      <rPr>
        <sz val="12"/>
        <rFont val="方正仿宋_GBK"/>
        <family val="4"/>
        <charset val="134"/>
      </rPr>
      <t>基础研究</t>
    </r>
    <r>
      <rPr>
        <sz val="12"/>
        <rFont val="Times New Roman"/>
        <family val="1"/>
      </rPr>
      <t>-</t>
    </r>
    <r>
      <rPr>
        <sz val="12"/>
        <rFont val="方正仿宋_GBK"/>
        <family val="4"/>
        <charset val="134"/>
      </rPr>
      <t>科技人才队伍建设</t>
    </r>
  </si>
  <si>
    <r>
      <rPr>
        <sz val="12"/>
        <rFont val="方正仿宋_GBK"/>
        <family val="4"/>
        <charset val="134"/>
      </rPr>
      <t>基础研究</t>
    </r>
    <r>
      <rPr>
        <sz val="12"/>
        <rFont val="Times New Roman"/>
        <family val="1"/>
      </rPr>
      <t>-</t>
    </r>
    <r>
      <rPr>
        <sz val="12"/>
        <rFont val="方正仿宋_GBK"/>
        <family val="4"/>
        <charset val="134"/>
      </rPr>
      <t>其他</t>
    </r>
  </si>
  <si>
    <r>
      <rPr>
        <sz val="12"/>
        <rFont val="方正仿宋_GBK"/>
        <family val="4"/>
        <charset val="134"/>
      </rPr>
      <t>技术研究与开发</t>
    </r>
    <r>
      <rPr>
        <sz val="12"/>
        <rFont val="Times New Roman"/>
        <family val="1"/>
      </rPr>
      <t>-</t>
    </r>
    <r>
      <rPr>
        <sz val="12"/>
        <rFont val="方正仿宋_GBK"/>
        <family val="4"/>
        <charset val="134"/>
      </rPr>
      <t>科技成果转化与扩散</t>
    </r>
  </si>
  <si>
    <t>共性技术研究与开发</t>
  </si>
  <si>
    <r>
      <rPr>
        <sz val="12"/>
        <rFont val="方正仿宋_GBK"/>
        <family val="4"/>
        <charset val="134"/>
      </rPr>
      <t>技术研究与开发</t>
    </r>
    <r>
      <rPr>
        <sz val="12"/>
        <rFont val="Times New Roman"/>
        <family val="1"/>
      </rPr>
      <t>-</t>
    </r>
    <r>
      <rPr>
        <sz val="12"/>
        <rFont val="方正仿宋_GBK"/>
        <family val="4"/>
        <charset val="134"/>
      </rPr>
      <t>其他</t>
    </r>
  </si>
  <si>
    <r>
      <rPr>
        <sz val="12"/>
        <rFont val="方正仿宋_GBK"/>
        <family val="4"/>
        <charset val="134"/>
      </rPr>
      <t>科技条件与服务</t>
    </r>
    <r>
      <rPr>
        <sz val="12"/>
        <rFont val="Times New Roman"/>
        <family val="1"/>
      </rPr>
      <t>-</t>
    </r>
    <r>
      <rPr>
        <sz val="12"/>
        <rFont val="方正仿宋_GBK"/>
        <family val="4"/>
        <charset val="134"/>
      </rPr>
      <t>技术创新服务体系</t>
    </r>
  </si>
  <si>
    <r>
      <rPr>
        <sz val="12"/>
        <rFont val="方正仿宋_GBK"/>
        <family val="4"/>
        <charset val="134"/>
      </rPr>
      <t>科技条件与服务</t>
    </r>
    <r>
      <rPr>
        <sz val="12"/>
        <rFont val="Times New Roman"/>
        <family val="1"/>
      </rPr>
      <t>-</t>
    </r>
    <r>
      <rPr>
        <sz val="12"/>
        <rFont val="方正仿宋_GBK"/>
        <family val="4"/>
        <charset val="134"/>
      </rPr>
      <t>科技条件专项</t>
    </r>
  </si>
  <si>
    <t>科普活动</t>
  </si>
  <si>
    <r>
      <rPr>
        <sz val="12"/>
        <rFont val="方正仿宋_GBK"/>
        <family val="4"/>
        <charset val="134"/>
      </rPr>
      <t>科学技术普及</t>
    </r>
    <r>
      <rPr>
        <sz val="12"/>
        <rFont val="Times New Roman"/>
        <family val="1"/>
      </rPr>
      <t>-</t>
    </r>
    <r>
      <rPr>
        <sz val="12"/>
        <rFont val="方正仿宋_GBK"/>
        <family val="4"/>
        <charset val="134"/>
      </rPr>
      <t>其他</t>
    </r>
  </si>
  <si>
    <r>
      <rPr>
        <sz val="12"/>
        <rFont val="方正仿宋_GBK"/>
        <family val="4"/>
        <charset val="134"/>
      </rPr>
      <t>科技重大项目</t>
    </r>
    <r>
      <rPr>
        <sz val="12"/>
        <rFont val="Times New Roman"/>
        <family val="1"/>
      </rPr>
      <t>-</t>
    </r>
    <r>
      <rPr>
        <sz val="12"/>
        <rFont val="方正仿宋_GBK"/>
        <family val="4"/>
        <charset val="134"/>
      </rPr>
      <t>重点研发计划</t>
    </r>
  </si>
  <si>
    <r>
      <rPr>
        <sz val="12"/>
        <rFont val="方正仿宋_GBK"/>
        <family val="4"/>
        <charset val="134"/>
      </rPr>
      <t>科技重大项目</t>
    </r>
    <r>
      <rPr>
        <sz val="12"/>
        <rFont val="Times New Roman"/>
        <family val="1"/>
      </rPr>
      <t>-</t>
    </r>
    <r>
      <rPr>
        <sz val="12"/>
        <rFont val="方正仿宋_GBK"/>
        <family val="4"/>
        <charset val="134"/>
      </rPr>
      <t>其他</t>
    </r>
  </si>
  <si>
    <t>科技奖励</t>
  </si>
  <si>
    <r>
      <rPr>
        <sz val="12"/>
        <rFont val="方正仿宋_GBK"/>
        <family val="4"/>
        <charset val="134"/>
      </rPr>
      <t>其他科学技术支出</t>
    </r>
    <r>
      <rPr>
        <sz val="12"/>
        <rFont val="Times New Roman"/>
        <family val="1"/>
      </rPr>
      <t>-</t>
    </r>
    <r>
      <rPr>
        <sz val="12"/>
        <rFont val="方正仿宋_GBK"/>
        <family val="4"/>
        <charset val="134"/>
      </rPr>
      <t>其他</t>
    </r>
  </si>
  <si>
    <r>
      <rPr>
        <sz val="12"/>
        <rFont val="方正仿宋_GBK"/>
        <family val="4"/>
        <charset val="134"/>
      </rPr>
      <t>社会保障和就业支出</t>
    </r>
  </si>
  <si>
    <r>
      <rPr>
        <sz val="12"/>
        <rFont val="方正仿宋_GBK"/>
        <family val="4"/>
        <charset val="134"/>
      </rPr>
      <t>人力资源和社会保障管理事务</t>
    </r>
    <r>
      <rPr>
        <sz val="12"/>
        <rFont val="Times New Roman"/>
        <family val="1"/>
      </rPr>
      <t>-</t>
    </r>
    <r>
      <rPr>
        <sz val="12"/>
        <rFont val="方正仿宋_GBK"/>
        <family val="4"/>
        <charset val="134"/>
      </rPr>
      <t>社会保险业务</t>
    </r>
  </si>
  <si>
    <t>引进人才费用</t>
  </si>
  <si>
    <t>其他人力资源和社会保障管理事务支出</t>
  </si>
  <si>
    <t>行政单位离退休</t>
  </si>
  <si>
    <t>机关事业单位基本养老保险缴费支出</t>
  </si>
  <si>
    <t>机关事业单位职业年金缴费支出</t>
  </si>
  <si>
    <t>就业创业服务补贴</t>
  </si>
  <si>
    <t>职业培训补贴</t>
  </si>
  <si>
    <t>社会保险补贴</t>
  </si>
  <si>
    <t>公益性岗位补贴</t>
  </si>
  <si>
    <t>就业见习补贴</t>
  </si>
  <si>
    <t>高技能人才培养补助</t>
  </si>
  <si>
    <r>
      <rPr>
        <sz val="12"/>
        <rFont val="方正仿宋_GBK"/>
        <family val="4"/>
        <charset val="134"/>
      </rPr>
      <t>就业补助－其他</t>
    </r>
  </si>
  <si>
    <t>死亡抚恤</t>
  </si>
  <si>
    <r>
      <rPr>
        <sz val="12"/>
        <rFont val="方正仿宋_GBK"/>
        <family val="4"/>
        <charset val="134"/>
      </rPr>
      <t>其他社会保障和就业支出支出</t>
    </r>
    <r>
      <rPr>
        <sz val="12"/>
        <rFont val="Times New Roman"/>
        <family val="1"/>
      </rPr>
      <t>-</t>
    </r>
    <r>
      <rPr>
        <sz val="12"/>
        <rFont val="方正仿宋_GBK"/>
        <family val="4"/>
        <charset val="134"/>
      </rPr>
      <t>其他</t>
    </r>
  </si>
  <si>
    <r>
      <rPr>
        <sz val="12"/>
        <rFont val="方正仿宋_GBK"/>
        <family val="4"/>
        <charset val="134"/>
      </rPr>
      <t>卫生健康支出</t>
    </r>
  </si>
  <si>
    <r>
      <rPr>
        <sz val="12"/>
        <rFont val="方正仿宋_GBK"/>
        <family val="4"/>
        <charset val="134"/>
      </rPr>
      <t>公共卫生</t>
    </r>
    <r>
      <rPr>
        <sz val="12"/>
        <rFont val="Times New Roman"/>
        <family val="1"/>
      </rPr>
      <t>-</t>
    </r>
    <r>
      <rPr>
        <sz val="12"/>
        <rFont val="方正仿宋_GBK"/>
        <family val="4"/>
        <charset val="134"/>
      </rPr>
      <t>重大公共卫生服务</t>
    </r>
  </si>
  <si>
    <t>行政单位医疗</t>
  </si>
  <si>
    <r>
      <rPr>
        <sz val="12"/>
        <rFont val="方正仿宋_GBK"/>
        <family val="4"/>
        <charset val="134"/>
      </rPr>
      <t>节能环保支出</t>
    </r>
  </si>
  <si>
    <t>水体</t>
  </si>
  <si>
    <t>生态保护</t>
  </si>
  <si>
    <t>能源节约利用</t>
  </si>
  <si>
    <t>其他节能环保支出</t>
  </si>
  <si>
    <r>
      <rPr>
        <sz val="12"/>
        <rFont val="方正仿宋_GBK"/>
        <family val="4"/>
        <charset val="134"/>
      </rPr>
      <t>城乡社区支出</t>
    </r>
  </si>
  <si>
    <t>其他城乡社区管理事务支出</t>
  </si>
  <si>
    <t>城乡社区规划与管理</t>
  </si>
  <si>
    <r>
      <rPr>
        <sz val="12"/>
        <rFont val="方正仿宋_GBK"/>
        <family val="4"/>
        <charset val="134"/>
      </rPr>
      <t>城乡社区公共设施</t>
    </r>
    <r>
      <rPr>
        <sz val="12"/>
        <rFont val="Times New Roman"/>
        <family val="1"/>
      </rPr>
      <t>-</t>
    </r>
    <r>
      <rPr>
        <sz val="12"/>
        <rFont val="方正仿宋_GBK"/>
        <family val="4"/>
        <charset val="134"/>
      </rPr>
      <t>其他</t>
    </r>
  </si>
  <si>
    <r>
      <rPr>
        <sz val="12"/>
        <rFont val="方正仿宋_GBK"/>
        <family val="4"/>
        <charset val="134"/>
      </rPr>
      <t>城乡社区环境卫生</t>
    </r>
    <r>
      <rPr>
        <sz val="12"/>
        <rFont val="Times New Roman"/>
        <family val="1"/>
      </rPr>
      <t>-</t>
    </r>
    <r>
      <rPr>
        <sz val="12"/>
        <rFont val="方正仿宋_GBK"/>
        <family val="4"/>
        <charset val="134"/>
      </rPr>
      <t>城乡环境卫生</t>
    </r>
  </si>
  <si>
    <r>
      <rPr>
        <sz val="12"/>
        <rFont val="方正仿宋_GBK"/>
        <family val="4"/>
        <charset val="134"/>
      </rPr>
      <t>其他城乡社区支出</t>
    </r>
    <r>
      <rPr>
        <sz val="12"/>
        <rFont val="Times New Roman"/>
        <family val="1"/>
      </rPr>
      <t>-</t>
    </r>
    <r>
      <rPr>
        <sz val="12"/>
        <rFont val="方正仿宋_GBK"/>
        <family val="4"/>
        <charset val="134"/>
      </rPr>
      <t>其他</t>
    </r>
  </si>
  <si>
    <t>农林水支出</t>
  </si>
  <si>
    <t>其他普惠金融发展支出</t>
  </si>
  <si>
    <r>
      <rPr>
        <sz val="12"/>
        <rFont val="方正仿宋_GBK"/>
        <family val="4"/>
        <charset val="134"/>
      </rPr>
      <t>资源勘探信息等支出</t>
    </r>
  </si>
  <si>
    <t>其他资源勘探业支出</t>
  </si>
  <si>
    <t>其他制造业支出</t>
  </si>
  <si>
    <r>
      <rPr>
        <sz val="12"/>
        <rFont val="方正仿宋_GBK"/>
        <family val="4"/>
        <charset val="134"/>
      </rPr>
      <t>工业和信息产业监管</t>
    </r>
    <r>
      <rPr>
        <sz val="12"/>
        <rFont val="Times New Roman"/>
        <family val="1"/>
      </rPr>
      <t>-</t>
    </r>
    <r>
      <rPr>
        <sz val="12"/>
        <rFont val="方正仿宋_GBK"/>
        <family val="4"/>
        <charset val="134"/>
      </rPr>
      <t>产业发展</t>
    </r>
  </si>
  <si>
    <r>
      <rPr>
        <sz val="12"/>
        <rFont val="方正仿宋_GBK"/>
        <family val="4"/>
        <charset val="134"/>
      </rPr>
      <t>工业和信息产业监管</t>
    </r>
    <r>
      <rPr>
        <sz val="12"/>
        <rFont val="Times New Roman"/>
        <family val="1"/>
      </rPr>
      <t>-</t>
    </r>
    <r>
      <rPr>
        <sz val="12"/>
        <rFont val="方正仿宋_GBK"/>
        <family val="4"/>
        <charset val="134"/>
      </rPr>
      <t>其他</t>
    </r>
  </si>
  <si>
    <r>
      <rPr>
        <sz val="12"/>
        <rFont val="方正仿宋_GBK"/>
        <family val="4"/>
        <charset val="134"/>
      </rPr>
      <t>支持中小企业发展和管理</t>
    </r>
    <r>
      <rPr>
        <sz val="12"/>
        <rFont val="Times New Roman"/>
        <family val="1"/>
      </rPr>
      <t>-</t>
    </r>
    <r>
      <rPr>
        <sz val="12"/>
        <rFont val="方正仿宋_GBK"/>
        <family val="4"/>
        <charset val="134"/>
      </rPr>
      <t>中小企业发展</t>
    </r>
  </si>
  <si>
    <r>
      <rPr>
        <sz val="12"/>
        <rFont val="方正仿宋_GBK"/>
        <family val="4"/>
        <charset val="134"/>
      </rPr>
      <t>其他资源勘探信息等</t>
    </r>
    <r>
      <rPr>
        <sz val="12"/>
        <rFont val="Times New Roman"/>
        <family val="1"/>
      </rPr>
      <t>-</t>
    </r>
    <r>
      <rPr>
        <sz val="12"/>
        <rFont val="方正仿宋_GBK"/>
        <family val="4"/>
        <charset val="134"/>
      </rPr>
      <t>其他</t>
    </r>
  </si>
  <si>
    <r>
      <rPr>
        <sz val="12"/>
        <rFont val="方正仿宋_GBK"/>
        <family val="4"/>
        <charset val="134"/>
      </rPr>
      <t>商业服务业等支出</t>
    </r>
  </si>
  <si>
    <r>
      <rPr>
        <sz val="12"/>
        <rFont val="方正仿宋_GBK"/>
        <family val="4"/>
        <charset val="134"/>
      </rPr>
      <t>涉外发展服务支出</t>
    </r>
    <r>
      <rPr>
        <sz val="12"/>
        <rFont val="Times New Roman"/>
        <family val="1"/>
      </rPr>
      <t>-</t>
    </r>
    <r>
      <rPr>
        <sz val="12"/>
        <rFont val="方正仿宋_GBK"/>
        <family val="4"/>
        <charset val="134"/>
      </rPr>
      <t>其他</t>
    </r>
  </si>
  <si>
    <r>
      <rPr>
        <sz val="12"/>
        <rFont val="方正仿宋_GBK"/>
        <family val="4"/>
        <charset val="134"/>
      </rPr>
      <t>其他商业服务业等</t>
    </r>
    <r>
      <rPr>
        <sz val="12"/>
        <rFont val="Times New Roman"/>
        <family val="1"/>
      </rPr>
      <t>-</t>
    </r>
    <r>
      <rPr>
        <sz val="12"/>
        <rFont val="方正仿宋_GBK"/>
        <family val="4"/>
        <charset val="134"/>
      </rPr>
      <t>服务业基础设施建设</t>
    </r>
  </si>
  <si>
    <r>
      <rPr>
        <sz val="12"/>
        <rFont val="方正仿宋_GBK"/>
        <family val="4"/>
        <charset val="134"/>
      </rPr>
      <t>其他商业服务业等</t>
    </r>
    <r>
      <rPr>
        <sz val="12"/>
        <rFont val="Times New Roman"/>
        <family val="1"/>
      </rPr>
      <t>-</t>
    </r>
    <r>
      <rPr>
        <sz val="12"/>
        <rFont val="方正仿宋_GBK"/>
        <family val="4"/>
        <charset val="134"/>
      </rPr>
      <t>其他</t>
    </r>
  </si>
  <si>
    <r>
      <rPr>
        <sz val="12"/>
        <rFont val="方正仿宋_GBK"/>
        <family val="4"/>
        <charset val="134"/>
      </rPr>
      <t>金融支出</t>
    </r>
  </si>
  <si>
    <r>
      <rPr>
        <sz val="12"/>
        <rFont val="方正仿宋_GBK"/>
        <family val="4"/>
        <charset val="134"/>
      </rPr>
      <t>其他金融－其他</t>
    </r>
  </si>
  <si>
    <r>
      <rPr>
        <sz val="12"/>
        <rFont val="方正仿宋_GBK"/>
        <family val="4"/>
        <charset val="134"/>
      </rPr>
      <t>援助其他地区支出</t>
    </r>
  </si>
  <si>
    <r>
      <rPr>
        <sz val="12"/>
        <rFont val="方正仿宋_GBK"/>
        <family val="4"/>
        <charset val="134"/>
      </rPr>
      <t>教育</t>
    </r>
  </si>
  <si>
    <r>
      <rPr>
        <sz val="12"/>
        <rFont val="方正仿宋_GBK"/>
        <family val="4"/>
        <charset val="134"/>
      </rPr>
      <t>住房保障支出</t>
    </r>
  </si>
  <si>
    <r>
      <rPr>
        <sz val="12"/>
        <rFont val="方正仿宋_GBK"/>
        <family val="4"/>
        <charset val="134"/>
      </rPr>
      <t>保障性安居工程</t>
    </r>
    <r>
      <rPr>
        <sz val="12"/>
        <rFont val="Times New Roman"/>
        <family val="1"/>
      </rPr>
      <t>-</t>
    </r>
    <r>
      <rPr>
        <sz val="12"/>
        <rFont val="方正仿宋_GBK"/>
        <family val="4"/>
        <charset val="134"/>
      </rPr>
      <t>其他</t>
    </r>
  </si>
  <si>
    <r>
      <rPr>
        <sz val="12"/>
        <rFont val="方正仿宋_GBK"/>
        <family val="4"/>
        <charset val="134"/>
      </rPr>
      <t>住房改革</t>
    </r>
    <r>
      <rPr>
        <sz val="12"/>
        <rFont val="Times New Roman"/>
        <family val="1"/>
      </rPr>
      <t>-</t>
    </r>
    <r>
      <rPr>
        <sz val="12"/>
        <rFont val="方正仿宋_GBK"/>
        <family val="4"/>
        <charset val="134"/>
      </rPr>
      <t>住房公积金</t>
    </r>
  </si>
  <si>
    <t>购房补贴</t>
  </si>
  <si>
    <r>
      <rPr>
        <sz val="12"/>
        <rFont val="方正仿宋_GBK"/>
        <family val="4"/>
        <charset val="134"/>
      </rPr>
      <t>灾害防治及应急管理支出</t>
    </r>
  </si>
  <si>
    <t>应急管理</t>
  </si>
  <si>
    <t>其他应急管理支出</t>
  </si>
  <si>
    <t>其他支出</t>
  </si>
  <si>
    <t>支出合计</t>
  </si>
  <si>
    <r>
      <rPr>
        <b/>
        <sz val="12"/>
        <color theme="1"/>
        <rFont val="方正仿宋_GBK"/>
        <family val="4"/>
        <charset val="134"/>
      </rPr>
      <t>注：</t>
    </r>
    <r>
      <rPr>
        <sz val="12"/>
        <color theme="1"/>
        <rFont val="方正仿宋_GBK"/>
        <family val="4"/>
        <charset val="134"/>
      </rPr>
      <t>全辖预算与本级预算一致</t>
    </r>
  </si>
  <si>
    <r>
      <rPr>
        <sz val="11"/>
        <color theme="1"/>
        <rFont val="方正仿宋_GBK"/>
        <family val="4"/>
        <charset val="134"/>
      </rPr>
      <t>附表</t>
    </r>
    <r>
      <rPr>
        <sz val="11"/>
        <color theme="1"/>
        <rFont val="Times New Roman"/>
        <family val="1"/>
      </rPr>
      <t>1-3</t>
    </r>
  </si>
  <si>
    <t>2023年南京经开区
政府性基金预算收入执行情况表</t>
  </si>
  <si>
    <r>
      <rPr>
        <sz val="12"/>
        <color theme="1"/>
        <rFont val="方正仿宋_GBK"/>
        <family val="4"/>
        <charset val="134"/>
      </rPr>
      <t>单位：万元</t>
    </r>
  </si>
  <si>
    <t>收入项目</t>
  </si>
  <si>
    <r>
      <rPr>
        <sz val="12"/>
        <rFont val="方正黑体_GBK"/>
        <family val="4"/>
        <charset val="134"/>
      </rPr>
      <t>执行数</t>
    </r>
  </si>
  <si>
    <t>一、新增建设用地土地有偿使用费收入</t>
  </si>
  <si>
    <t>二、城市公用事业附加收入</t>
  </si>
  <si>
    <t>三、国有土地使用权出让收入</t>
  </si>
  <si>
    <t>四、国有土地收益基金收入</t>
  </si>
  <si>
    <t>五、农业土地开发资金收入</t>
  </si>
  <si>
    <t>六、彩票公益金收入</t>
  </si>
  <si>
    <t>七、车辆通行费收入</t>
  </si>
  <si>
    <t>八、其他各项基金收入</t>
  </si>
  <si>
    <t>政府性基金收入小计</t>
  </si>
  <si>
    <t xml:space="preserve">政府性基金上级补助收入                             </t>
  </si>
  <si>
    <t>政府性基金上年结余</t>
  </si>
  <si>
    <t>政府性基金调入资金</t>
  </si>
  <si>
    <t>债务转贷收入</t>
  </si>
  <si>
    <r>
      <rPr>
        <b/>
        <sz val="12"/>
        <color theme="1"/>
        <rFont val="方正楷体_GBK"/>
        <family val="4"/>
        <charset val="134"/>
      </rPr>
      <t>政府性基金收入合计</t>
    </r>
  </si>
  <si>
    <r>
      <rPr>
        <sz val="11"/>
        <color theme="1"/>
        <rFont val="方正仿宋_GBK"/>
        <family val="4"/>
        <charset val="134"/>
      </rPr>
      <t>附表</t>
    </r>
    <r>
      <rPr>
        <sz val="11"/>
        <color theme="1"/>
        <rFont val="Times New Roman"/>
        <family val="1"/>
      </rPr>
      <t>1-4</t>
    </r>
  </si>
  <si>
    <t>一、文化体育与传媒支出</t>
  </si>
  <si>
    <t>国家电影事业发展专项资金及对应专项债务收入安排的支出</t>
  </si>
  <si>
    <t>二、社会保障和就业支出</t>
  </si>
  <si>
    <t>大中型水库移民后期扶持基金支出</t>
  </si>
  <si>
    <t>小型水库移民扶助基金及对应专项债务收入安排的支出</t>
  </si>
  <si>
    <t>三、节能环保支出</t>
  </si>
  <si>
    <t>可再生能源电价附加收入安排的支出</t>
  </si>
  <si>
    <t>废弃电器电子产品处理基金支出</t>
  </si>
  <si>
    <t>四、城乡社区支出</t>
  </si>
  <si>
    <t>国有土地使用权出让收入及对应专项债务收入安排的支出</t>
  </si>
  <si>
    <t>城市公用事业附加及对应专项债务收入安排的支出</t>
  </si>
  <si>
    <t>国有土地收益基金及对应专项债务收入安排的支出</t>
  </si>
  <si>
    <t>农业土地开发资金及对应专项债务收入安排的支出</t>
  </si>
  <si>
    <t>新增建设用地有偿使用费及对应专项债务收入安排的支出</t>
  </si>
  <si>
    <t>城市基础设施配套费及对应专项债务收入安排的支出</t>
  </si>
  <si>
    <t>污水处理费收入及对应专项债务收入安排的支出</t>
  </si>
  <si>
    <t>五、农林水支出</t>
  </si>
  <si>
    <t>新菜地开发建设基金及对应专项债务收入安排的支出</t>
  </si>
  <si>
    <t>大中型水库库区基金及对应债务专著收入安排的支出</t>
  </si>
  <si>
    <t>三峡水库库区基金支出</t>
  </si>
  <si>
    <t>南水北调工程基金及对应专项债务收入安排的支出</t>
  </si>
  <si>
    <t>国家重大水利工程建设基金及对应专项债务收入安排的支出</t>
  </si>
  <si>
    <t>六、交通运输支出</t>
  </si>
  <si>
    <t>铁路运输</t>
  </si>
  <si>
    <t>海南省高等级公路车辆通行附加费及对应专项债务收入安排的支出</t>
  </si>
  <si>
    <t>车辆通行费及对应专项债务收入安排的支出</t>
  </si>
  <si>
    <t>港口建设费及对应债务收入安排的支出</t>
  </si>
  <si>
    <t>铁路建设基金支出</t>
  </si>
  <si>
    <t>船舶油污损害赔偿基金支出</t>
  </si>
  <si>
    <t>民航发展基金支出</t>
  </si>
  <si>
    <t>七、资源勘探信息等支出</t>
  </si>
  <si>
    <t>散装水泥专项资金及对应专项债务收入安排的支出</t>
  </si>
  <si>
    <t>新型墙体材料专项基金及对应专项债务收入安排的支出</t>
  </si>
  <si>
    <t>农网还贷资金支出</t>
  </si>
  <si>
    <t>八、商业服务业等支出</t>
  </si>
  <si>
    <t>旅游发展基金支出</t>
  </si>
  <si>
    <t>九、其他支出</t>
  </si>
  <si>
    <t>其他政府性基金及对应专项债务收入安排的支出</t>
  </si>
  <si>
    <t>彩票发行销售机构业务费安排的支出</t>
  </si>
  <si>
    <t>彩票公益金及对应专项债务收入安排的支出</t>
  </si>
  <si>
    <t>十、债务付息支出</t>
  </si>
  <si>
    <t>十一、债务发行费用支出</t>
  </si>
  <si>
    <r>
      <rPr>
        <sz val="11"/>
        <color theme="1"/>
        <rFont val="方正仿宋_GBK"/>
        <family val="4"/>
        <charset val="134"/>
      </rPr>
      <t>附表</t>
    </r>
    <r>
      <rPr>
        <sz val="11"/>
        <color theme="1"/>
        <rFont val="Times New Roman"/>
        <family val="1"/>
      </rPr>
      <t>1-5</t>
    </r>
  </si>
  <si>
    <t>2023年南京经开区
国有资本经营收入预算执行情况表</t>
  </si>
  <si>
    <r>
      <rPr>
        <sz val="12"/>
        <color indexed="8"/>
        <rFont val="方正仿宋_GBK"/>
        <family val="4"/>
        <charset val="134"/>
      </rPr>
      <t>单位：万元</t>
    </r>
  </si>
  <si>
    <t>一、利润收入</t>
  </si>
  <si>
    <t>二、股利、红利收入</t>
  </si>
  <si>
    <t>二、国有产（股）权转让收入</t>
  </si>
  <si>
    <t>四、清算收入</t>
  </si>
  <si>
    <t>五、其他收入</t>
  </si>
  <si>
    <t>本年收入合计</t>
  </si>
  <si>
    <r>
      <rPr>
        <b/>
        <sz val="12"/>
        <rFont val="方正仿宋_GBK"/>
        <family val="4"/>
        <charset val="134"/>
      </rPr>
      <t>注：</t>
    </r>
    <r>
      <rPr>
        <sz val="12"/>
        <rFont val="方正仿宋_GBK"/>
        <family val="4"/>
        <charset val="134"/>
      </rPr>
      <t>全辖预算与本级预算一致，我区无国有资本经营收入预算。</t>
    </r>
  </si>
  <si>
    <r>
      <rPr>
        <sz val="11"/>
        <color theme="1"/>
        <rFont val="方正仿宋_GBK"/>
        <family val="4"/>
        <charset val="134"/>
      </rPr>
      <t>附表</t>
    </r>
    <r>
      <rPr>
        <sz val="11"/>
        <color theme="1"/>
        <rFont val="Times New Roman"/>
        <family val="1"/>
      </rPr>
      <t>1-6</t>
    </r>
  </si>
  <si>
    <t>2023年南京经开区
国有资本经营支出预算执行情况表</t>
  </si>
  <si>
    <t>支出项目</t>
  </si>
  <si>
    <t>一、资本性支出</t>
  </si>
  <si>
    <t>四、其他支出</t>
  </si>
  <si>
    <t>本年支出合计</t>
  </si>
  <si>
    <r>
      <rPr>
        <b/>
        <sz val="12"/>
        <rFont val="方正仿宋_GBK"/>
        <family val="4"/>
        <charset val="134"/>
      </rPr>
      <t>注：</t>
    </r>
    <r>
      <rPr>
        <sz val="12"/>
        <rFont val="方正仿宋_GBK"/>
        <family val="4"/>
        <charset val="134"/>
      </rPr>
      <t>全辖预算与本级预算一致，我区无国有资本经营支出预算。</t>
    </r>
  </si>
  <si>
    <r>
      <rPr>
        <sz val="11"/>
        <color theme="1"/>
        <rFont val="方正仿宋_GBK"/>
        <family val="4"/>
        <charset val="134"/>
      </rPr>
      <t>附表</t>
    </r>
    <r>
      <rPr>
        <sz val="11"/>
        <color theme="1"/>
        <rFont val="Times New Roman"/>
        <family val="1"/>
      </rPr>
      <t>1-7</t>
    </r>
  </si>
  <si>
    <t>项目</t>
  </si>
  <si>
    <t>合计</t>
  </si>
  <si>
    <t>企业职工基本养老保险基金</t>
  </si>
  <si>
    <t>失业保险基金</t>
  </si>
  <si>
    <t>城镇职工基本医疗保险基金</t>
  </si>
  <si>
    <t>工伤保险基金</t>
  </si>
  <si>
    <t>生育保险基金</t>
  </si>
  <si>
    <t>城乡居民社会养老保险基金</t>
  </si>
  <si>
    <t>城乡居民基本医疗保险基金</t>
  </si>
  <si>
    <r>
      <rPr>
        <b/>
        <sz val="12"/>
        <color indexed="8"/>
        <rFont val="仿宋_GB2312"/>
        <family val="3"/>
        <charset val="134"/>
      </rPr>
      <t>收入合计</t>
    </r>
  </si>
  <si>
    <t>一、当年收入</t>
  </si>
  <si>
    <r>
      <rPr>
        <sz val="12"/>
        <color indexed="8"/>
        <rFont val="Times New Roman"/>
        <family val="1"/>
      </rPr>
      <t xml:space="preserve">1. </t>
    </r>
    <r>
      <rPr>
        <sz val="12"/>
        <color indexed="8"/>
        <rFont val="方正仿宋_GBK"/>
        <family val="4"/>
        <charset val="134"/>
      </rPr>
      <t>保险费收入</t>
    </r>
  </si>
  <si>
    <r>
      <rPr>
        <sz val="12"/>
        <color indexed="8"/>
        <rFont val="Times New Roman"/>
        <family val="1"/>
      </rPr>
      <t xml:space="preserve">2. </t>
    </r>
    <r>
      <rPr>
        <sz val="12"/>
        <color indexed="8"/>
        <rFont val="方正仿宋_GBK"/>
        <family val="4"/>
        <charset val="134"/>
      </rPr>
      <t>利息收入</t>
    </r>
  </si>
  <si>
    <r>
      <rPr>
        <sz val="12"/>
        <color indexed="8"/>
        <rFont val="Times New Roman"/>
        <family val="1"/>
      </rPr>
      <t xml:space="preserve">3. </t>
    </r>
    <r>
      <rPr>
        <sz val="12"/>
        <color indexed="8"/>
        <rFont val="方正仿宋_GBK"/>
        <family val="4"/>
        <charset val="134"/>
      </rPr>
      <t>财政补贴收入</t>
    </r>
  </si>
  <si>
    <r>
      <rPr>
        <sz val="12"/>
        <color indexed="8"/>
        <rFont val="Times New Roman"/>
        <family val="1"/>
      </rPr>
      <t xml:space="preserve">4. </t>
    </r>
    <r>
      <rPr>
        <sz val="12"/>
        <color indexed="8"/>
        <rFont val="方正仿宋_GBK"/>
        <family val="4"/>
        <charset val="134"/>
      </rPr>
      <t>其他收入</t>
    </r>
  </si>
  <si>
    <r>
      <rPr>
        <sz val="12"/>
        <color indexed="8"/>
        <rFont val="Times New Roman"/>
        <family val="1"/>
      </rPr>
      <t xml:space="preserve">5. </t>
    </r>
    <r>
      <rPr>
        <sz val="12"/>
        <color indexed="8"/>
        <rFont val="方正仿宋_GBK"/>
        <family val="4"/>
        <charset val="134"/>
      </rPr>
      <t>转移收入</t>
    </r>
  </si>
  <si>
    <t>二、上级补助收入</t>
  </si>
  <si>
    <r>
      <rPr>
        <b/>
        <sz val="12"/>
        <rFont val="方正仿宋_GBK"/>
        <family val="4"/>
        <charset val="134"/>
      </rPr>
      <t>注：</t>
    </r>
    <r>
      <rPr>
        <sz val="12"/>
        <rFont val="方正仿宋_GBK"/>
        <family val="4"/>
        <charset val="134"/>
      </rPr>
      <t>全辖预算与本级预算一致，我区无社会保险基金收入预算。</t>
    </r>
  </si>
  <si>
    <r>
      <rPr>
        <sz val="11"/>
        <color theme="1"/>
        <rFont val="方正仿宋_GBK"/>
        <family val="4"/>
        <charset val="134"/>
      </rPr>
      <t>附表</t>
    </r>
    <r>
      <rPr>
        <sz val="11"/>
        <color theme="1"/>
        <rFont val="Times New Roman"/>
        <family val="1"/>
      </rPr>
      <t>1-8</t>
    </r>
  </si>
  <si>
    <r>
      <rPr>
        <b/>
        <sz val="12"/>
        <color indexed="8"/>
        <rFont val="方正仿宋_GBK"/>
        <family val="4"/>
        <charset val="134"/>
      </rPr>
      <t>支出合计</t>
    </r>
  </si>
  <si>
    <t>一、当年支出</t>
  </si>
  <si>
    <t>二、上解上级支出</t>
  </si>
  <si>
    <r>
      <rPr>
        <b/>
        <sz val="12"/>
        <rFont val="方正仿宋_GBK"/>
        <family val="4"/>
        <charset val="134"/>
      </rPr>
      <t>注：</t>
    </r>
    <r>
      <rPr>
        <sz val="12"/>
        <rFont val="方正仿宋_GBK"/>
        <family val="4"/>
        <charset val="134"/>
      </rPr>
      <t>全辖预算与本级预算一致，我区无社会保险基金支出预算。</t>
    </r>
  </si>
  <si>
    <r>
      <rPr>
        <sz val="11"/>
        <rFont val="方正仿宋_GBK"/>
        <family val="4"/>
        <charset val="134"/>
      </rPr>
      <t>附表</t>
    </r>
    <r>
      <rPr>
        <sz val="11"/>
        <rFont val="Times New Roman"/>
        <family val="1"/>
      </rPr>
      <t>2-1</t>
    </r>
  </si>
  <si>
    <t xml:space="preserve"> </t>
  </si>
  <si>
    <t>项                 目</t>
  </si>
  <si>
    <t>上年执行数</t>
  </si>
  <si>
    <t>本年预算数</t>
  </si>
  <si>
    <t>预算数为上年执行数的％</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</si>
  <si>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</si>
  <si>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</si>
  <si>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</si>
  <si>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</si>
  <si>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</si>
  <si>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</si>
  <si>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</si>
  <si>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</si>
  <si>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</si>
  <si>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</si>
  <si>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</si>
  <si>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</si>
  <si>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</si>
  <si>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</si>
  <si>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</si>
  <si>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r>
      <rPr>
        <sz val="12"/>
        <rFont val="Times New Roman"/>
        <family val="1"/>
      </rPr>
      <t xml:space="preserve">        </t>
    </r>
    <r>
      <rPr>
        <sz val="12"/>
        <rFont val="方正仿宋_GBK"/>
        <family val="4"/>
        <charset val="134"/>
      </rPr>
      <t>专项收入</t>
    </r>
  </si>
  <si>
    <r>
      <rPr>
        <sz val="12"/>
        <rFont val="Times New Roman"/>
        <family val="1"/>
      </rPr>
      <t xml:space="preserve">        </t>
    </r>
    <r>
      <rPr>
        <sz val="12"/>
        <rFont val="方正仿宋_GBK"/>
        <family val="4"/>
        <charset val="134"/>
      </rPr>
      <t>行政事业性收费收入</t>
    </r>
  </si>
  <si>
    <t xml:space="preserve">     罚没收入</t>
  </si>
  <si>
    <r>
      <rPr>
        <sz val="12"/>
        <rFont val="方正仿宋_GBK"/>
        <family val="4"/>
        <charset val="134"/>
      </rPr>
      <t xml:space="preserve">    </t>
    </r>
    <r>
      <rPr>
        <sz val="12"/>
        <rFont val="Times New Roman"/>
        <family val="1"/>
      </rPr>
      <t xml:space="preserve"> </t>
    </r>
    <r>
      <rPr>
        <sz val="12"/>
        <rFont val="方正仿宋_GBK"/>
        <family val="4"/>
        <charset val="134"/>
      </rPr>
      <t>国有资本经营收入</t>
    </r>
  </si>
  <si>
    <r>
      <rPr>
        <sz val="12"/>
        <rFont val="Times New Roman"/>
        <family val="1"/>
      </rPr>
      <t xml:space="preserve">        </t>
    </r>
    <r>
      <rPr>
        <sz val="12"/>
        <rFont val="方正仿宋_GBK"/>
        <family val="4"/>
        <charset val="134"/>
      </rPr>
      <t>国有资源</t>
    </r>
    <r>
      <rPr>
        <sz val="12"/>
        <rFont val="Times New Roman"/>
        <family val="1"/>
      </rPr>
      <t>(</t>
    </r>
    <r>
      <rPr>
        <sz val="12"/>
        <rFont val="方正仿宋_GBK"/>
        <family val="4"/>
        <charset val="134"/>
      </rPr>
      <t>资产</t>
    </r>
    <r>
      <rPr>
        <sz val="12"/>
        <rFont val="Times New Roman"/>
        <family val="1"/>
      </rPr>
      <t>)</t>
    </r>
    <r>
      <rPr>
        <sz val="12"/>
        <rFont val="方正仿宋_GBK"/>
        <family val="4"/>
        <charset val="134"/>
      </rPr>
      <t>有偿使用收入</t>
    </r>
  </si>
  <si>
    <t xml:space="preserve">     其他收入</t>
  </si>
  <si>
    <r>
      <rPr>
        <b/>
        <sz val="12"/>
        <rFont val="方正仿宋_GBK"/>
        <family val="4"/>
        <charset val="134"/>
      </rPr>
      <t>本级收入合计</t>
    </r>
  </si>
  <si>
    <r>
      <rPr>
        <b/>
        <sz val="12"/>
        <rFont val="方正仿宋_GBK"/>
        <family val="4"/>
        <charset val="134"/>
      </rPr>
      <t>注：</t>
    </r>
    <r>
      <rPr>
        <sz val="12"/>
        <rFont val="方正仿宋_GBK"/>
        <family val="4"/>
        <charset val="134"/>
      </rPr>
      <t>全辖预算与本级预算一致。</t>
    </r>
  </si>
  <si>
    <r>
      <rPr>
        <sz val="11"/>
        <rFont val="方正仿宋_GBK"/>
        <family val="4"/>
        <charset val="134"/>
      </rPr>
      <t>附表</t>
    </r>
    <r>
      <rPr>
        <sz val="11"/>
        <rFont val="Times New Roman"/>
        <family val="1"/>
      </rPr>
      <t>2-2</t>
    </r>
  </si>
  <si>
    <t>项       目</t>
  </si>
  <si>
    <t>一、一般公共服务支出</t>
  </si>
  <si>
    <t>二、国防支出</t>
  </si>
  <si>
    <t>三、公共安全支出</t>
  </si>
  <si>
    <t>四、教育支出</t>
  </si>
  <si>
    <t>五、科学技术支出</t>
  </si>
  <si>
    <t>六、社会保障和就业支出</t>
  </si>
  <si>
    <t>七、卫生健康支出</t>
  </si>
  <si>
    <t>八、节能环保支出</t>
  </si>
  <si>
    <t>九、城乡社区支出</t>
  </si>
  <si>
    <t>十、农林水支出</t>
  </si>
  <si>
    <t>十一、资源勘探信息等支出</t>
  </si>
  <si>
    <t>十二、商业服务业等支出</t>
  </si>
  <si>
    <t>十三、金融支出</t>
  </si>
  <si>
    <t>十四、援助其他地区支出</t>
  </si>
  <si>
    <t>十五、住房保障支出</t>
  </si>
  <si>
    <t>十六、灾害防治及应急管理支出</t>
  </si>
  <si>
    <t>十七、预备费</t>
  </si>
  <si>
    <t>十八、其他支出</t>
  </si>
  <si>
    <r>
      <rPr>
        <b/>
        <sz val="12"/>
        <rFont val="方正仿宋_GBK"/>
        <family val="4"/>
        <charset val="134"/>
      </rPr>
      <t>本级支出合计</t>
    </r>
  </si>
  <si>
    <r>
      <rPr>
        <sz val="11"/>
        <rFont val="方正仿宋_GBK"/>
        <family val="4"/>
        <charset val="134"/>
      </rPr>
      <t>附表</t>
    </r>
    <r>
      <rPr>
        <sz val="11"/>
        <rFont val="Times New Roman"/>
        <family val="1"/>
      </rPr>
      <t>2-3</t>
    </r>
  </si>
  <si>
    <t xml:space="preserve">     国有资本经营收入</t>
  </si>
  <si>
    <r>
      <rPr>
        <sz val="11"/>
        <rFont val="方正仿宋_GBK"/>
        <family val="4"/>
        <charset val="134"/>
      </rPr>
      <t>附表</t>
    </r>
    <r>
      <rPr>
        <sz val="11"/>
        <rFont val="Times New Roman"/>
        <family val="1"/>
      </rPr>
      <t>2-4</t>
    </r>
  </si>
  <si>
    <r>
      <rPr>
        <sz val="11"/>
        <rFont val="方正仿宋_GBK"/>
        <family val="4"/>
        <charset val="134"/>
      </rPr>
      <t>附表</t>
    </r>
    <r>
      <rPr>
        <sz val="11"/>
        <rFont val="Times New Roman"/>
        <family val="1"/>
      </rPr>
      <t>2-5</t>
    </r>
  </si>
  <si>
    <t>收 入 项 目</t>
  </si>
  <si>
    <t>支 出 项 目</t>
  </si>
  <si>
    <t>一、南京经开区级一般公共预算收入</t>
  </si>
  <si>
    <r>
      <rPr>
        <sz val="12"/>
        <rFont val="Times New Roman"/>
        <family val="1"/>
      </rPr>
      <t>1.</t>
    </r>
    <r>
      <rPr>
        <sz val="12"/>
        <rFont val="方正仿宋_GBK"/>
        <family val="4"/>
        <charset val="134"/>
      </rPr>
      <t>南京经开区级一般公共预算支出</t>
    </r>
  </si>
  <si>
    <t>二、地方政府一般债务收入</t>
  </si>
  <si>
    <r>
      <rPr>
        <sz val="12"/>
        <rFont val="Times New Roman"/>
        <family val="1"/>
      </rPr>
      <t>2.</t>
    </r>
    <r>
      <rPr>
        <sz val="12"/>
        <rFont val="方正仿宋_GBK"/>
        <family val="4"/>
        <charset val="134"/>
      </rPr>
      <t>预备费</t>
    </r>
  </si>
  <si>
    <r>
      <rPr>
        <sz val="12"/>
        <color indexed="8"/>
        <rFont val="方正楷体_GBK"/>
        <family val="4"/>
        <charset val="134"/>
      </rPr>
      <t>三、</t>
    </r>
    <r>
      <rPr>
        <sz val="12"/>
        <rFont val="方正楷体_GBK"/>
        <family val="4"/>
        <charset val="134"/>
      </rPr>
      <t>上级补助收入</t>
    </r>
  </si>
  <si>
    <r>
      <rPr>
        <sz val="12"/>
        <rFont val="Times New Roman"/>
        <family val="1"/>
      </rPr>
      <t>3.</t>
    </r>
    <r>
      <rPr>
        <sz val="12"/>
        <rFont val="方正仿宋_GBK"/>
        <family val="4"/>
        <charset val="134"/>
      </rPr>
      <t>地方政府一般债务还本支出</t>
    </r>
  </si>
  <si>
    <r>
      <rPr>
        <sz val="12"/>
        <rFont val="Times New Roman"/>
        <family val="1"/>
      </rPr>
      <t xml:space="preserve">     </t>
    </r>
    <r>
      <rPr>
        <sz val="12"/>
        <rFont val="方正仿宋_GBK"/>
        <family val="4"/>
        <charset val="134"/>
      </rPr>
      <t>一般性转移支付收入</t>
    </r>
  </si>
  <si>
    <r>
      <rPr>
        <sz val="12"/>
        <color indexed="8"/>
        <rFont val="Times New Roman"/>
        <family val="1"/>
      </rPr>
      <t>4.</t>
    </r>
    <r>
      <rPr>
        <sz val="12"/>
        <rFont val="方正仿宋_GBK"/>
        <family val="4"/>
        <charset val="134"/>
      </rPr>
      <t>补助下级支出</t>
    </r>
  </si>
  <si>
    <r>
      <rPr>
        <sz val="12"/>
        <rFont val="Times New Roman"/>
        <family val="1"/>
      </rPr>
      <t xml:space="preserve">     </t>
    </r>
    <r>
      <rPr>
        <sz val="12"/>
        <rFont val="方正仿宋_GBK"/>
        <family val="4"/>
        <charset val="134"/>
      </rPr>
      <t>专项转移支付收入</t>
    </r>
  </si>
  <si>
    <r>
      <rPr>
        <sz val="12"/>
        <rFont val="Times New Roman"/>
        <family val="1"/>
      </rPr>
      <t xml:space="preserve">    </t>
    </r>
    <r>
      <rPr>
        <sz val="12"/>
        <rFont val="方正仿宋_GBK"/>
        <family val="4"/>
        <charset val="134"/>
      </rPr>
      <t>一般性转移支付支出</t>
    </r>
  </si>
  <si>
    <r>
      <rPr>
        <sz val="12"/>
        <color indexed="8"/>
        <rFont val="方正楷体_GBK"/>
        <family val="4"/>
        <charset val="134"/>
      </rPr>
      <t>四、</t>
    </r>
    <r>
      <rPr>
        <sz val="12"/>
        <rFont val="方正楷体_GBK"/>
        <family val="4"/>
        <charset val="134"/>
      </rPr>
      <t>下级上解收入</t>
    </r>
  </si>
  <si>
    <r>
      <rPr>
        <sz val="12"/>
        <rFont val="Times New Roman"/>
        <family val="1"/>
      </rPr>
      <t xml:space="preserve">    </t>
    </r>
    <r>
      <rPr>
        <sz val="12"/>
        <rFont val="方正仿宋_GBK"/>
        <family val="4"/>
        <charset val="134"/>
      </rPr>
      <t>专项转移支付支出</t>
    </r>
  </si>
  <si>
    <t>五、接受其他地区援助收入</t>
  </si>
  <si>
    <r>
      <rPr>
        <sz val="12"/>
        <color indexed="8"/>
        <rFont val="Times New Roman"/>
        <family val="1"/>
      </rPr>
      <t>5.</t>
    </r>
    <r>
      <rPr>
        <sz val="12"/>
        <rFont val="方正仿宋_GBK"/>
        <family val="4"/>
        <charset val="134"/>
      </rPr>
      <t>上解上级支出</t>
    </r>
  </si>
  <si>
    <t>六、调入资金</t>
  </si>
  <si>
    <r>
      <rPr>
        <sz val="12"/>
        <rFont val="Times New Roman"/>
        <family val="1"/>
      </rPr>
      <t>6.</t>
    </r>
    <r>
      <rPr>
        <sz val="12"/>
        <rFont val="方正仿宋_GBK"/>
        <family val="4"/>
        <charset val="134"/>
      </rPr>
      <t>接受其他地区援助收入</t>
    </r>
  </si>
  <si>
    <t>七、动用预算稳定调节基金</t>
  </si>
  <si>
    <r>
      <rPr>
        <sz val="12"/>
        <rFont val="Times New Roman"/>
        <family val="1"/>
      </rPr>
      <t>7.</t>
    </r>
    <r>
      <rPr>
        <sz val="12"/>
        <rFont val="方正仿宋_GBK"/>
        <family val="4"/>
        <charset val="134"/>
      </rPr>
      <t>调出资金</t>
    </r>
  </si>
  <si>
    <t>八、地方政府一般债务转贷收入</t>
  </si>
  <si>
    <r>
      <rPr>
        <sz val="12"/>
        <rFont val="Times New Roman"/>
        <family val="1"/>
      </rPr>
      <t>8.</t>
    </r>
    <r>
      <rPr>
        <sz val="12"/>
        <rFont val="方正仿宋_GBK"/>
        <family val="4"/>
        <charset val="134"/>
      </rPr>
      <t>安排预算稳定调节基金</t>
    </r>
  </si>
  <si>
    <t>九、上年结转收入</t>
  </si>
  <si>
    <r>
      <rPr>
        <sz val="12"/>
        <rFont val="Times New Roman"/>
        <family val="1"/>
      </rPr>
      <t>9.</t>
    </r>
    <r>
      <rPr>
        <sz val="12"/>
        <rFont val="方正仿宋_GBK"/>
        <family val="4"/>
        <charset val="134"/>
      </rPr>
      <t>补充预算周转金</t>
    </r>
  </si>
  <si>
    <t>十、上年结余收入</t>
  </si>
  <si>
    <r>
      <rPr>
        <sz val="12"/>
        <rFont val="Times New Roman"/>
        <family val="1"/>
      </rPr>
      <t>10.</t>
    </r>
    <r>
      <rPr>
        <sz val="12"/>
        <rFont val="方正仿宋_GBK"/>
        <family val="4"/>
        <charset val="134"/>
      </rPr>
      <t>地方政府一般债券转贷支出</t>
    </r>
  </si>
  <si>
    <r>
      <rPr>
        <sz val="12"/>
        <rFont val="Times New Roman"/>
        <family val="1"/>
      </rPr>
      <t>11.</t>
    </r>
    <r>
      <rPr>
        <sz val="12"/>
        <rFont val="方正仿宋_GBK"/>
        <family val="4"/>
        <charset val="134"/>
      </rPr>
      <t>年终结转</t>
    </r>
  </si>
  <si>
    <r>
      <rPr>
        <sz val="12"/>
        <rFont val="Times New Roman"/>
        <family val="1"/>
      </rPr>
      <t>12.</t>
    </r>
    <r>
      <rPr>
        <sz val="12"/>
        <rFont val="方正仿宋_GBK"/>
        <family val="4"/>
        <charset val="134"/>
      </rPr>
      <t>年终结余</t>
    </r>
  </si>
  <si>
    <r>
      <rPr>
        <b/>
        <sz val="12"/>
        <rFont val="方正仿宋_GBK"/>
        <family val="4"/>
        <charset val="134"/>
      </rPr>
      <t>收入总计</t>
    </r>
  </si>
  <si>
    <r>
      <rPr>
        <b/>
        <sz val="12"/>
        <rFont val="方正仿宋_GBK"/>
        <family val="4"/>
        <charset val="134"/>
      </rPr>
      <t>支出总计</t>
    </r>
  </si>
  <si>
    <r>
      <rPr>
        <sz val="11"/>
        <rFont val="方正仿宋_GBK"/>
        <family val="4"/>
        <charset val="134"/>
      </rPr>
      <t>附表</t>
    </r>
    <r>
      <rPr>
        <sz val="11"/>
        <rFont val="Times New Roman"/>
        <family val="1"/>
      </rPr>
      <t>2-6</t>
    </r>
  </si>
  <si>
    <t>2024年南京经开区级一般公共预算支出表
（按经济科目分类）</t>
  </si>
  <si>
    <t>支出科目</t>
  </si>
  <si>
    <r>
      <rPr>
        <b/>
        <sz val="12"/>
        <color indexed="8"/>
        <rFont val="方正楷体_GBK"/>
        <family val="4"/>
        <charset val="134"/>
      </rPr>
      <t>南京经开区级支出合计</t>
    </r>
  </si>
  <si>
    <t>一、机关工资福利支出</t>
  </si>
  <si>
    <r>
      <rPr>
        <sz val="12"/>
        <rFont val="Times New Roman"/>
        <family val="1"/>
      </rPr>
      <t xml:space="preserve">     </t>
    </r>
    <r>
      <rPr>
        <sz val="12"/>
        <rFont val="方正仿宋_GBK"/>
        <family val="4"/>
        <charset val="134"/>
      </rPr>
      <t>工资奖金津补贴</t>
    </r>
  </si>
  <si>
    <r>
      <rPr>
        <sz val="12"/>
        <rFont val="Times New Roman"/>
        <family val="1"/>
      </rPr>
      <t xml:space="preserve">     </t>
    </r>
    <r>
      <rPr>
        <sz val="12"/>
        <rFont val="方正仿宋_GBK"/>
        <family val="4"/>
        <charset val="134"/>
      </rPr>
      <t>社会保障缴费</t>
    </r>
  </si>
  <si>
    <r>
      <rPr>
        <sz val="12"/>
        <rFont val="Times New Roman"/>
        <family val="1"/>
      </rPr>
      <t xml:space="preserve">     </t>
    </r>
    <r>
      <rPr>
        <sz val="12"/>
        <rFont val="方正仿宋_GBK"/>
        <family val="4"/>
        <charset val="134"/>
      </rPr>
      <t>住房公积金</t>
    </r>
  </si>
  <si>
    <r>
      <rPr>
        <sz val="12"/>
        <rFont val="Times New Roman"/>
        <family val="1"/>
      </rPr>
      <t xml:space="preserve">     </t>
    </r>
    <r>
      <rPr>
        <sz val="12"/>
        <rFont val="方正仿宋_GBK"/>
        <family val="4"/>
        <charset val="134"/>
      </rPr>
      <t>其他工资福利支出</t>
    </r>
  </si>
  <si>
    <t>二、机关商品和服务支出</t>
  </si>
  <si>
    <r>
      <rPr>
        <sz val="12"/>
        <rFont val="Times New Roman"/>
        <family val="1"/>
      </rPr>
      <t xml:space="preserve">     </t>
    </r>
    <r>
      <rPr>
        <sz val="12"/>
        <rFont val="方正仿宋_GBK"/>
        <family val="4"/>
        <charset val="134"/>
      </rPr>
      <t>办公经费</t>
    </r>
  </si>
  <si>
    <r>
      <rPr>
        <sz val="12"/>
        <rFont val="Times New Roman"/>
        <family val="1"/>
      </rPr>
      <t xml:space="preserve">     </t>
    </r>
    <r>
      <rPr>
        <sz val="12"/>
        <rFont val="方正仿宋_GBK"/>
        <family val="4"/>
        <charset val="134"/>
      </rPr>
      <t>会议费</t>
    </r>
  </si>
  <si>
    <r>
      <rPr>
        <sz val="12"/>
        <rFont val="Times New Roman"/>
        <family val="1"/>
      </rPr>
      <t xml:space="preserve">     </t>
    </r>
    <r>
      <rPr>
        <sz val="12"/>
        <rFont val="方正仿宋_GBK"/>
        <family val="4"/>
        <charset val="134"/>
      </rPr>
      <t>培训费</t>
    </r>
  </si>
  <si>
    <r>
      <rPr>
        <sz val="12"/>
        <rFont val="Times New Roman"/>
        <family val="1"/>
      </rPr>
      <t xml:space="preserve">     </t>
    </r>
    <r>
      <rPr>
        <sz val="12"/>
        <rFont val="方正仿宋_GBK"/>
        <family val="4"/>
        <charset val="134"/>
      </rPr>
      <t>专用材料购置费</t>
    </r>
  </si>
  <si>
    <r>
      <rPr>
        <sz val="12"/>
        <rFont val="Times New Roman"/>
        <family val="1"/>
      </rPr>
      <t xml:space="preserve">     </t>
    </r>
    <r>
      <rPr>
        <sz val="12"/>
        <rFont val="方正仿宋_GBK"/>
        <family val="4"/>
        <charset val="134"/>
      </rPr>
      <t>委托业务费</t>
    </r>
  </si>
  <si>
    <r>
      <rPr>
        <sz val="12"/>
        <rFont val="Times New Roman"/>
        <family val="1"/>
      </rPr>
      <t xml:space="preserve">     </t>
    </r>
    <r>
      <rPr>
        <sz val="12"/>
        <rFont val="方正仿宋_GBK"/>
        <family val="4"/>
        <charset val="134"/>
      </rPr>
      <t>公务接待费</t>
    </r>
  </si>
  <si>
    <r>
      <rPr>
        <sz val="12"/>
        <rFont val="Times New Roman"/>
        <family val="1"/>
      </rPr>
      <t xml:space="preserve">     </t>
    </r>
    <r>
      <rPr>
        <sz val="12"/>
        <rFont val="方正仿宋_GBK"/>
        <family val="4"/>
        <charset val="134"/>
      </rPr>
      <t>因公出国</t>
    </r>
    <r>
      <rPr>
        <sz val="12"/>
        <rFont val="Times New Roman"/>
        <family val="1"/>
      </rPr>
      <t>(</t>
    </r>
    <r>
      <rPr>
        <sz val="12"/>
        <rFont val="方正仿宋_GBK"/>
        <family val="4"/>
        <charset val="134"/>
      </rPr>
      <t>境</t>
    </r>
    <r>
      <rPr>
        <sz val="12"/>
        <rFont val="Times New Roman"/>
        <family val="1"/>
      </rPr>
      <t>)</t>
    </r>
    <r>
      <rPr>
        <sz val="12"/>
        <rFont val="方正仿宋_GBK"/>
        <family val="4"/>
        <charset val="134"/>
      </rPr>
      <t>费用</t>
    </r>
  </si>
  <si>
    <r>
      <rPr>
        <sz val="12"/>
        <rFont val="Times New Roman"/>
        <family val="1"/>
      </rPr>
      <t xml:space="preserve">     </t>
    </r>
    <r>
      <rPr>
        <sz val="12"/>
        <rFont val="方正仿宋_GBK"/>
        <family val="4"/>
        <charset val="134"/>
      </rPr>
      <t>公务用车运行维护费</t>
    </r>
  </si>
  <si>
    <r>
      <rPr>
        <sz val="12"/>
        <rFont val="Times New Roman"/>
        <family val="1"/>
      </rPr>
      <t xml:space="preserve">     </t>
    </r>
    <r>
      <rPr>
        <sz val="12"/>
        <rFont val="方正仿宋_GBK"/>
        <family val="4"/>
        <charset val="134"/>
      </rPr>
      <t>维修</t>
    </r>
    <r>
      <rPr>
        <sz val="12"/>
        <rFont val="Times New Roman"/>
        <family val="1"/>
      </rPr>
      <t>(</t>
    </r>
    <r>
      <rPr>
        <sz val="12"/>
        <rFont val="方正仿宋_GBK"/>
        <family val="4"/>
        <charset val="134"/>
      </rPr>
      <t>护</t>
    </r>
    <r>
      <rPr>
        <sz val="12"/>
        <rFont val="Times New Roman"/>
        <family val="1"/>
      </rPr>
      <t>)</t>
    </r>
    <r>
      <rPr>
        <sz val="12"/>
        <rFont val="方正仿宋_GBK"/>
        <family val="4"/>
        <charset val="134"/>
      </rPr>
      <t>费</t>
    </r>
  </si>
  <si>
    <r>
      <rPr>
        <sz val="12"/>
        <rFont val="Times New Roman"/>
        <family val="1"/>
      </rPr>
      <t xml:space="preserve">     </t>
    </r>
    <r>
      <rPr>
        <sz val="12"/>
        <rFont val="方正仿宋_GBK"/>
        <family val="4"/>
        <charset val="134"/>
      </rPr>
      <t>其他商品和服务支出</t>
    </r>
  </si>
  <si>
    <t>三、机关资本性支出(一)</t>
  </si>
  <si>
    <r>
      <rPr>
        <sz val="12"/>
        <rFont val="Times New Roman"/>
        <family val="1"/>
      </rPr>
      <t xml:space="preserve">     </t>
    </r>
    <r>
      <rPr>
        <sz val="12"/>
        <rFont val="方正仿宋_GBK"/>
        <family val="4"/>
        <charset val="134"/>
      </rPr>
      <t>房屋建筑物购建</t>
    </r>
  </si>
  <si>
    <r>
      <rPr>
        <sz val="12"/>
        <rFont val="Times New Roman"/>
        <family val="1"/>
      </rPr>
      <t xml:space="preserve">     </t>
    </r>
    <r>
      <rPr>
        <sz val="12"/>
        <rFont val="方正仿宋_GBK"/>
        <family val="4"/>
        <charset val="134"/>
      </rPr>
      <t>基础设施建设</t>
    </r>
  </si>
  <si>
    <r>
      <rPr>
        <sz val="12"/>
        <rFont val="Times New Roman"/>
        <family val="1"/>
      </rPr>
      <t xml:space="preserve">     </t>
    </r>
    <r>
      <rPr>
        <sz val="12"/>
        <rFont val="方正仿宋_GBK"/>
        <family val="4"/>
        <charset val="134"/>
      </rPr>
      <t>公务用车购置</t>
    </r>
  </si>
  <si>
    <r>
      <rPr>
        <sz val="12"/>
        <rFont val="Times New Roman"/>
        <family val="1"/>
      </rPr>
      <t xml:space="preserve">     </t>
    </r>
    <r>
      <rPr>
        <sz val="12"/>
        <rFont val="方正仿宋_GBK"/>
        <family val="4"/>
        <charset val="134"/>
      </rPr>
      <t>土地征迁补偿和安置支出</t>
    </r>
  </si>
  <si>
    <r>
      <rPr>
        <sz val="12"/>
        <rFont val="Times New Roman"/>
        <family val="1"/>
      </rPr>
      <t xml:space="preserve">     </t>
    </r>
    <r>
      <rPr>
        <sz val="12"/>
        <rFont val="方正仿宋_GBK"/>
        <family val="4"/>
        <charset val="134"/>
      </rPr>
      <t>设备购置</t>
    </r>
  </si>
  <si>
    <r>
      <rPr>
        <sz val="12"/>
        <rFont val="Times New Roman"/>
        <family val="1"/>
      </rPr>
      <t xml:space="preserve">     </t>
    </r>
    <r>
      <rPr>
        <sz val="12"/>
        <rFont val="方正仿宋_GBK"/>
        <family val="4"/>
        <charset val="134"/>
      </rPr>
      <t>大型修缮</t>
    </r>
  </si>
  <si>
    <r>
      <rPr>
        <sz val="12"/>
        <rFont val="Times New Roman"/>
        <family val="1"/>
      </rPr>
      <t xml:space="preserve">     </t>
    </r>
    <r>
      <rPr>
        <sz val="12"/>
        <rFont val="方正仿宋_GBK"/>
        <family val="4"/>
        <charset val="134"/>
      </rPr>
      <t>其他资本性支出</t>
    </r>
  </si>
  <si>
    <t>四、机关资本性支出(二)</t>
  </si>
  <si>
    <t>五、对事业单位经常性补助</t>
  </si>
  <si>
    <r>
      <rPr>
        <sz val="12"/>
        <rFont val="Times New Roman"/>
        <family val="1"/>
      </rPr>
      <t xml:space="preserve">     </t>
    </r>
    <r>
      <rPr>
        <sz val="12"/>
        <rFont val="方正仿宋_GBK"/>
        <family val="4"/>
        <charset val="134"/>
      </rPr>
      <t>工资福利支出</t>
    </r>
  </si>
  <si>
    <r>
      <rPr>
        <sz val="12"/>
        <rFont val="Times New Roman"/>
        <family val="1"/>
      </rPr>
      <t xml:space="preserve">     </t>
    </r>
    <r>
      <rPr>
        <sz val="12"/>
        <rFont val="方正仿宋_GBK"/>
        <family val="4"/>
        <charset val="134"/>
      </rPr>
      <t>商品和服务支出</t>
    </r>
  </si>
  <si>
    <r>
      <rPr>
        <sz val="12"/>
        <rFont val="Times New Roman"/>
        <family val="1"/>
      </rPr>
      <t xml:space="preserve">     </t>
    </r>
    <r>
      <rPr>
        <sz val="12"/>
        <rFont val="方正仿宋_GBK"/>
        <family val="4"/>
        <charset val="134"/>
      </rPr>
      <t>其他对事业单位补助</t>
    </r>
  </si>
  <si>
    <t>六、对事业单位资本性补助</t>
  </si>
  <si>
    <r>
      <rPr>
        <sz val="12"/>
        <rFont val="Times New Roman"/>
        <family val="1"/>
      </rPr>
      <t xml:space="preserve">     </t>
    </r>
    <r>
      <rPr>
        <sz val="12"/>
        <rFont val="方正仿宋_GBK"/>
        <family val="4"/>
        <charset val="134"/>
      </rPr>
      <t>资本性支出</t>
    </r>
    <r>
      <rPr>
        <sz val="12"/>
        <rFont val="Times New Roman"/>
        <family val="1"/>
      </rPr>
      <t>(</t>
    </r>
    <r>
      <rPr>
        <sz val="12"/>
        <rFont val="方正仿宋_GBK"/>
        <family val="4"/>
        <charset val="134"/>
      </rPr>
      <t>一</t>
    </r>
    <r>
      <rPr>
        <sz val="12"/>
        <rFont val="Times New Roman"/>
        <family val="1"/>
      </rPr>
      <t>)</t>
    </r>
  </si>
  <si>
    <r>
      <rPr>
        <sz val="12"/>
        <rFont val="Times New Roman"/>
        <family val="1"/>
      </rPr>
      <t xml:space="preserve">     </t>
    </r>
    <r>
      <rPr>
        <sz val="12"/>
        <rFont val="方正仿宋_GBK"/>
        <family val="4"/>
        <charset val="134"/>
      </rPr>
      <t>资本性支出</t>
    </r>
    <r>
      <rPr>
        <sz val="12"/>
        <rFont val="Times New Roman"/>
        <family val="1"/>
      </rPr>
      <t>(</t>
    </r>
    <r>
      <rPr>
        <sz val="12"/>
        <rFont val="方正仿宋_GBK"/>
        <family val="4"/>
        <charset val="134"/>
      </rPr>
      <t>二</t>
    </r>
    <r>
      <rPr>
        <sz val="12"/>
        <rFont val="Times New Roman"/>
        <family val="1"/>
      </rPr>
      <t>)</t>
    </r>
  </si>
  <si>
    <t>七、对企业补助</t>
  </si>
  <si>
    <r>
      <rPr>
        <sz val="12"/>
        <rFont val="Times New Roman"/>
        <family val="1"/>
      </rPr>
      <t xml:space="preserve">     </t>
    </r>
    <r>
      <rPr>
        <sz val="12"/>
        <rFont val="方正仿宋_GBK"/>
        <family val="4"/>
        <charset val="134"/>
      </rPr>
      <t>费用补贴</t>
    </r>
  </si>
  <si>
    <r>
      <rPr>
        <sz val="12"/>
        <rFont val="Times New Roman"/>
        <family val="1"/>
      </rPr>
      <t xml:space="preserve">     </t>
    </r>
    <r>
      <rPr>
        <sz val="12"/>
        <rFont val="方正仿宋_GBK"/>
        <family val="4"/>
        <charset val="134"/>
      </rPr>
      <t>利息补贴</t>
    </r>
  </si>
  <si>
    <r>
      <rPr>
        <sz val="12"/>
        <rFont val="Times New Roman"/>
        <family val="1"/>
      </rPr>
      <t xml:space="preserve">     </t>
    </r>
    <r>
      <rPr>
        <sz val="12"/>
        <rFont val="方正仿宋_GBK"/>
        <family val="4"/>
        <charset val="134"/>
      </rPr>
      <t>其他对企业补助</t>
    </r>
  </si>
  <si>
    <t>八、对企业资本性支出</t>
  </si>
  <si>
    <r>
      <rPr>
        <sz val="12"/>
        <rFont val="Times New Roman"/>
        <family val="1"/>
      </rPr>
      <t xml:space="preserve">     </t>
    </r>
    <r>
      <rPr>
        <sz val="12"/>
        <rFont val="方正仿宋_GBK"/>
        <family val="4"/>
        <charset val="134"/>
      </rPr>
      <t>对企业资本性支出</t>
    </r>
    <r>
      <rPr>
        <sz val="12"/>
        <rFont val="Times New Roman"/>
        <family val="1"/>
      </rPr>
      <t>(</t>
    </r>
    <r>
      <rPr>
        <sz val="12"/>
        <rFont val="方正仿宋_GBK"/>
        <family val="4"/>
        <charset val="134"/>
      </rPr>
      <t>一</t>
    </r>
    <r>
      <rPr>
        <sz val="12"/>
        <rFont val="Times New Roman"/>
        <family val="1"/>
      </rPr>
      <t>)</t>
    </r>
  </si>
  <si>
    <r>
      <rPr>
        <sz val="12"/>
        <rFont val="Times New Roman"/>
        <family val="1"/>
      </rPr>
      <t xml:space="preserve">     </t>
    </r>
    <r>
      <rPr>
        <sz val="12"/>
        <rFont val="方正仿宋_GBK"/>
        <family val="4"/>
        <charset val="134"/>
      </rPr>
      <t>对企业资本性支出</t>
    </r>
    <r>
      <rPr>
        <sz val="12"/>
        <rFont val="Times New Roman"/>
        <family val="1"/>
      </rPr>
      <t>(</t>
    </r>
    <r>
      <rPr>
        <sz val="12"/>
        <rFont val="方正仿宋_GBK"/>
        <family val="4"/>
        <charset val="134"/>
      </rPr>
      <t>二</t>
    </r>
    <r>
      <rPr>
        <sz val="12"/>
        <rFont val="Times New Roman"/>
        <family val="1"/>
      </rPr>
      <t>)</t>
    </r>
  </si>
  <si>
    <t>九、对个人和家庭的补助</t>
  </si>
  <si>
    <r>
      <rPr>
        <sz val="12"/>
        <rFont val="Times New Roman"/>
        <family val="1"/>
      </rPr>
      <t xml:space="preserve">     </t>
    </r>
    <r>
      <rPr>
        <sz val="12"/>
        <rFont val="方正仿宋_GBK"/>
        <family val="4"/>
        <charset val="134"/>
      </rPr>
      <t>社会福利和救助</t>
    </r>
  </si>
  <si>
    <r>
      <rPr>
        <sz val="12"/>
        <rFont val="Times New Roman"/>
        <family val="1"/>
      </rPr>
      <t xml:space="preserve">     </t>
    </r>
    <r>
      <rPr>
        <sz val="12"/>
        <rFont val="方正仿宋_GBK"/>
        <family val="4"/>
        <charset val="134"/>
      </rPr>
      <t>助学金</t>
    </r>
  </si>
  <si>
    <r>
      <rPr>
        <sz val="12"/>
        <rFont val="Times New Roman"/>
        <family val="1"/>
      </rPr>
      <t xml:space="preserve">     </t>
    </r>
    <r>
      <rPr>
        <sz val="12"/>
        <rFont val="方正仿宋_GBK"/>
        <family val="4"/>
        <charset val="134"/>
      </rPr>
      <t>个人农业生产补贴</t>
    </r>
  </si>
  <si>
    <r>
      <rPr>
        <sz val="12"/>
        <rFont val="Times New Roman"/>
        <family val="1"/>
      </rPr>
      <t xml:space="preserve">     </t>
    </r>
    <r>
      <rPr>
        <sz val="12"/>
        <rFont val="方正仿宋_GBK"/>
        <family val="4"/>
        <charset val="134"/>
      </rPr>
      <t>离退休费</t>
    </r>
  </si>
  <si>
    <r>
      <rPr>
        <sz val="12"/>
        <rFont val="Times New Roman"/>
        <family val="1"/>
      </rPr>
      <t xml:space="preserve">     </t>
    </r>
    <r>
      <rPr>
        <sz val="12"/>
        <rFont val="方正仿宋_GBK"/>
        <family val="4"/>
        <charset val="134"/>
      </rPr>
      <t>其他对个人和家庭补助</t>
    </r>
  </si>
  <si>
    <t>十、对社会保障基金补助</t>
  </si>
  <si>
    <r>
      <rPr>
        <sz val="12"/>
        <rFont val="Times New Roman"/>
        <family val="1"/>
      </rPr>
      <t xml:space="preserve">     </t>
    </r>
    <r>
      <rPr>
        <sz val="12"/>
        <rFont val="方正仿宋_GBK"/>
        <family val="4"/>
        <charset val="134"/>
      </rPr>
      <t>对社会保险基金补助</t>
    </r>
  </si>
  <si>
    <r>
      <rPr>
        <sz val="12"/>
        <rFont val="Times New Roman"/>
        <family val="1"/>
      </rPr>
      <t xml:space="preserve">     </t>
    </r>
    <r>
      <rPr>
        <sz val="12"/>
        <rFont val="方正仿宋_GBK"/>
        <family val="4"/>
        <charset val="134"/>
      </rPr>
      <t>补充全国社会保障基金</t>
    </r>
  </si>
  <si>
    <r>
      <rPr>
        <sz val="12"/>
        <rFont val="Times New Roman"/>
        <family val="1"/>
      </rPr>
      <t xml:space="preserve">     </t>
    </r>
    <r>
      <rPr>
        <sz val="12"/>
        <rFont val="方正仿宋_GBK"/>
        <family val="4"/>
        <charset val="134"/>
      </rPr>
      <t>对机关事业单位职业年金的补助</t>
    </r>
  </si>
  <si>
    <t>十一、债务利息及费用支出</t>
  </si>
  <si>
    <r>
      <rPr>
        <sz val="12"/>
        <rFont val="Times New Roman"/>
        <family val="1"/>
      </rPr>
      <t xml:space="preserve">     </t>
    </r>
    <r>
      <rPr>
        <sz val="12"/>
        <rFont val="方正仿宋_GBK"/>
        <family val="4"/>
        <charset val="134"/>
      </rPr>
      <t>国内债务付息</t>
    </r>
  </si>
  <si>
    <r>
      <rPr>
        <sz val="12"/>
        <rFont val="Times New Roman"/>
        <family val="1"/>
      </rPr>
      <t xml:space="preserve">     </t>
    </r>
    <r>
      <rPr>
        <sz val="12"/>
        <rFont val="方正仿宋_GBK"/>
        <family val="4"/>
        <charset val="134"/>
      </rPr>
      <t>国外债务付息</t>
    </r>
  </si>
  <si>
    <r>
      <rPr>
        <sz val="12"/>
        <rFont val="Times New Roman"/>
        <family val="1"/>
      </rPr>
      <t xml:space="preserve">     </t>
    </r>
    <r>
      <rPr>
        <sz val="12"/>
        <rFont val="方正仿宋_GBK"/>
        <family val="4"/>
        <charset val="134"/>
      </rPr>
      <t>国内债务发行费用</t>
    </r>
  </si>
  <si>
    <r>
      <rPr>
        <sz val="12"/>
        <rFont val="Times New Roman"/>
        <family val="1"/>
      </rPr>
      <t xml:space="preserve">     </t>
    </r>
    <r>
      <rPr>
        <sz val="12"/>
        <rFont val="方正仿宋_GBK"/>
        <family val="4"/>
        <charset val="134"/>
      </rPr>
      <t>国外债务发行费用</t>
    </r>
  </si>
  <si>
    <t>十二、债务还本支出</t>
  </si>
  <si>
    <r>
      <rPr>
        <sz val="12"/>
        <rFont val="Times New Roman"/>
        <family val="1"/>
      </rPr>
      <t xml:space="preserve">     </t>
    </r>
    <r>
      <rPr>
        <sz val="12"/>
        <rFont val="方正仿宋_GBK"/>
        <family val="4"/>
        <charset val="134"/>
      </rPr>
      <t>国内债务还本</t>
    </r>
  </si>
  <si>
    <r>
      <rPr>
        <sz val="12"/>
        <rFont val="Times New Roman"/>
        <family val="1"/>
      </rPr>
      <t xml:space="preserve">     </t>
    </r>
    <r>
      <rPr>
        <sz val="12"/>
        <rFont val="方正仿宋_GBK"/>
        <family val="4"/>
        <charset val="134"/>
      </rPr>
      <t>国外债务还本</t>
    </r>
  </si>
  <si>
    <t>十三、预备费及预留</t>
  </si>
  <si>
    <r>
      <rPr>
        <sz val="12"/>
        <rFont val="Times New Roman"/>
        <family val="1"/>
      </rPr>
      <t xml:space="preserve">     </t>
    </r>
    <r>
      <rPr>
        <sz val="12"/>
        <rFont val="方正仿宋_GBK"/>
        <family val="4"/>
        <charset val="134"/>
      </rPr>
      <t>预备费</t>
    </r>
  </si>
  <si>
    <r>
      <rPr>
        <sz val="12"/>
        <rFont val="Times New Roman"/>
        <family val="1"/>
      </rPr>
      <t xml:space="preserve">     </t>
    </r>
    <r>
      <rPr>
        <sz val="12"/>
        <rFont val="方正仿宋_GBK"/>
        <family val="4"/>
        <charset val="134"/>
      </rPr>
      <t>预留</t>
    </r>
  </si>
  <si>
    <t>十四、其他支出</t>
  </si>
  <si>
    <r>
      <rPr>
        <sz val="12"/>
        <rFont val="Times New Roman"/>
        <family val="1"/>
      </rPr>
      <t xml:space="preserve">     </t>
    </r>
    <r>
      <rPr>
        <sz val="12"/>
        <rFont val="方正仿宋_GBK"/>
        <family val="4"/>
        <charset val="134"/>
      </rPr>
      <t>国家赔偿费用支出</t>
    </r>
  </si>
  <si>
    <r>
      <rPr>
        <sz val="12"/>
        <rFont val="Times New Roman"/>
        <family val="1"/>
      </rPr>
      <t xml:space="preserve">     </t>
    </r>
    <r>
      <rPr>
        <sz val="12"/>
        <rFont val="方正仿宋_GBK"/>
        <family val="4"/>
        <charset val="134"/>
      </rPr>
      <t>对民间非营利组织和群众性自治组织补贴</t>
    </r>
  </si>
  <si>
    <r>
      <rPr>
        <sz val="12"/>
        <rFont val="Times New Roman"/>
        <family val="1"/>
      </rPr>
      <t xml:space="preserve">     </t>
    </r>
    <r>
      <rPr>
        <sz val="12"/>
        <rFont val="方正仿宋_GBK"/>
        <family val="4"/>
        <charset val="134"/>
      </rPr>
      <t>经常性赠与</t>
    </r>
  </si>
  <si>
    <r>
      <rPr>
        <sz val="12"/>
        <rFont val="Times New Roman"/>
        <family val="1"/>
      </rPr>
      <t xml:space="preserve">     </t>
    </r>
    <r>
      <rPr>
        <sz val="12"/>
        <rFont val="方正仿宋_GBK"/>
        <family val="4"/>
        <charset val="134"/>
      </rPr>
      <t>资本性赠与</t>
    </r>
  </si>
  <si>
    <r>
      <rPr>
        <sz val="12"/>
        <rFont val="Times New Roman"/>
        <family val="1"/>
      </rPr>
      <t xml:space="preserve">     </t>
    </r>
    <r>
      <rPr>
        <sz val="12"/>
        <rFont val="方正仿宋_GBK"/>
        <family val="4"/>
        <charset val="134"/>
      </rPr>
      <t>其他支出</t>
    </r>
  </si>
  <si>
    <r>
      <rPr>
        <sz val="11"/>
        <rFont val="方正仿宋_GBK"/>
        <family val="4"/>
        <charset val="134"/>
      </rPr>
      <t>附表</t>
    </r>
    <r>
      <rPr>
        <sz val="11"/>
        <rFont val="Times New Roman"/>
        <family val="1"/>
      </rPr>
      <t>2-7</t>
    </r>
  </si>
  <si>
    <t>预算数为上年
执行数的％</t>
  </si>
  <si>
    <t>一、一般公共服务</t>
  </si>
  <si>
    <r>
      <rPr>
        <sz val="12"/>
        <rFont val="Times New Roman"/>
        <family val="1"/>
      </rPr>
      <t xml:space="preserve">     </t>
    </r>
    <r>
      <rPr>
        <sz val="12"/>
        <rFont val="方正仿宋_GBK"/>
        <family val="4"/>
        <charset val="134"/>
      </rPr>
      <t>政府办公厅（室）及相关机构事务</t>
    </r>
  </si>
  <si>
    <r>
      <rPr>
        <sz val="12"/>
        <rFont val="Times New Roman"/>
        <family val="1"/>
      </rPr>
      <t xml:space="preserve">     </t>
    </r>
    <r>
      <rPr>
        <sz val="12"/>
        <rFont val="方正仿宋_GBK"/>
        <family val="4"/>
        <charset val="134"/>
      </rPr>
      <t>行政运行</t>
    </r>
  </si>
  <si>
    <r>
      <rPr>
        <sz val="12"/>
        <rFont val="Times New Roman"/>
        <family val="1"/>
      </rPr>
      <t xml:space="preserve">     </t>
    </r>
    <r>
      <rPr>
        <sz val="12"/>
        <rFont val="方正仿宋_GBK"/>
        <family val="4"/>
        <charset val="134"/>
      </rPr>
      <t>其他政府办公厅（室）及相关机构事务支出</t>
    </r>
  </si>
  <si>
    <t xml:space="preserve">   财政事务</t>
  </si>
  <si>
    <t xml:space="preserve">   信息化建设</t>
  </si>
  <si>
    <t xml:space="preserve">   其他财政事务支出</t>
  </si>
  <si>
    <r>
      <rPr>
        <sz val="12"/>
        <rFont val="Times New Roman"/>
        <family val="1"/>
      </rPr>
      <t xml:space="preserve">     </t>
    </r>
    <r>
      <rPr>
        <sz val="12"/>
        <rFont val="方正仿宋_GBK"/>
        <family val="4"/>
        <charset val="134"/>
      </rPr>
      <t>税收事务</t>
    </r>
  </si>
  <si>
    <t xml:space="preserve">   行政运行</t>
  </si>
  <si>
    <r>
      <rPr>
        <sz val="12"/>
        <rFont val="Times New Roman"/>
        <family val="1"/>
      </rPr>
      <t xml:space="preserve">     </t>
    </r>
    <r>
      <rPr>
        <sz val="12"/>
        <rFont val="方正仿宋_GBK"/>
        <family val="4"/>
        <charset val="134"/>
      </rPr>
      <t>税收业务</t>
    </r>
  </si>
  <si>
    <r>
      <rPr>
        <sz val="12"/>
        <rFont val="Times New Roman"/>
        <family val="1"/>
      </rPr>
      <t xml:space="preserve">     </t>
    </r>
    <r>
      <rPr>
        <sz val="12"/>
        <rFont val="方正仿宋_GBK"/>
        <family val="4"/>
        <charset val="134"/>
      </rPr>
      <t>其他税收事务支出</t>
    </r>
  </si>
  <si>
    <r>
      <rPr>
        <sz val="12"/>
        <rFont val="Times New Roman"/>
        <family val="1"/>
      </rPr>
      <t xml:space="preserve">     </t>
    </r>
    <r>
      <rPr>
        <sz val="12"/>
        <rFont val="方正仿宋_GBK"/>
        <family val="4"/>
        <charset val="134"/>
      </rPr>
      <t>审计事务</t>
    </r>
  </si>
  <si>
    <r>
      <rPr>
        <sz val="12"/>
        <rFont val="Times New Roman"/>
        <family val="1"/>
      </rPr>
      <t xml:space="preserve">     </t>
    </r>
    <r>
      <rPr>
        <sz val="12"/>
        <rFont val="方正仿宋_GBK"/>
        <family val="4"/>
        <charset val="134"/>
      </rPr>
      <t>审计业务</t>
    </r>
  </si>
  <si>
    <r>
      <rPr>
        <sz val="12"/>
        <rFont val="Times New Roman"/>
        <family val="1"/>
      </rPr>
      <t xml:space="preserve">     </t>
    </r>
    <r>
      <rPr>
        <sz val="12"/>
        <rFont val="方正仿宋_GBK"/>
        <family val="4"/>
        <charset val="134"/>
      </rPr>
      <t>纪检监察事务</t>
    </r>
  </si>
  <si>
    <r>
      <rPr>
        <sz val="12"/>
        <rFont val="Times New Roman"/>
        <family val="1"/>
      </rPr>
      <t xml:space="preserve">     </t>
    </r>
    <r>
      <rPr>
        <sz val="12"/>
        <rFont val="方正仿宋_GBK"/>
        <family val="4"/>
        <charset val="134"/>
      </rPr>
      <t>其他纪检监察事务支出</t>
    </r>
  </si>
  <si>
    <r>
      <rPr>
        <sz val="12"/>
        <rFont val="Times New Roman"/>
        <family val="1"/>
      </rPr>
      <t xml:space="preserve">     </t>
    </r>
    <r>
      <rPr>
        <sz val="12"/>
        <rFont val="方正仿宋_GBK"/>
        <family val="4"/>
        <charset val="134"/>
      </rPr>
      <t>商贸事务</t>
    </r>
  </si>
  <si>
    <r>
      <rPr>
        <sz val="12"/>
        <rFont val="Times New Roman"/>
        <family val="1"/>
      </rPr>
      <t xml:space="preserve">     </t>
    </r>
    <r>
      <rPr>
        <sz val="12"/>
        <rFont val="方正仿宋_GBK"/>
        <family val="4"/>
        <charset val="134"/>
      </rPr>
      <t>招商引资</t>
    </r>
  </si>
  <si>
    <r>
      <rPr>
        <sz val="12"/>
        <rFont val="Times New Roman"/>
        <family val="1"/>
      </rPr>
      <t xml:space="preserve">     </t>
    </r>
    <r>
      <rPr>
        <sz val="12"/>
        <rFont val="方正仿宋_GBK"/>
        <family val="4"/>
        <charset val="134"/>
      </rPr>
      <t>知识产权事务</t>
    </r>
  </si>
  <si>
    <r>
      <rPr>
        <sz val="12"/>
        <rFont val="Times New Roman"/>
        <family val="1"/>
      </rPr>
      <t xml:space="preserve">     </t>
    </r>
    <r>
      <rPr>
        <sz val="12"/>
        <rFont val="方正仿宋_GBK"/>
        <family val="4"/>
        <charset val="134"/>
      </rPr>
      <t>知识产权战略和规划</t>
    </r>
  </si>
  <si>
    <r>
      <rPr>
        <sz val="12"/>
        <rFont val="Times New Roman"/>
        <family val="1"/>
      </rPr>
      <t xml:space="preserve">     </t>
    </r>
    <r>
      <rPr>
        <sz val="12"/>
        <rFont val="方正仿宋_GBK"/>
        <family val="4"/>
        <charset val="134"/>
      </rPr>
      <t>群众团体事务</t>
    </r>
  </si>
  <si>
    <r>
      <rPr>
        <sz val="12"/>
        <rFont val="Times New Roman"/>
        <family val="1"/>
      </rPr>
      <t xml:space="preserve">     </t>
    </r>
    <r>
      <rPr>
        <sz val="12"/>
        <rFont val="方正仿宋_GBK"/>
        <family val="4"/>
        <charset val="134"/>
      </rPr>
      <t>其他群众团体事务支出</t>
    </r>
  </si>
  <si>
    <r>
      <rPr>
        <sz val="12"/>
        <rFont val="Times New Roman"/>
        <family val="1"/>
      </rPr>
      <t xml:space="preserve">     </t>
    </r>
    <r>
      <rPr>
        <sz val="12"/>
        <rFont val="方正仿宋_GBK"/>
        <family val="4"/>
        <charset val="134"/>
      </rPr>
      <t>党委办公厅（室）及相关机构事务</t>
    </r>
  </si>
  <si>
    <r>
      <rPr>
        <sz val="12"/>
        <rFont val="Times New Roman"/>
        <family val="1"/>
      </rPr>
      <t xml:space="preserve">     </t>
    </r>
    <r>
      <rPr>
        <sz val="12"/>
        <rFont val="方正仿宋_GBK"/>
        <family val="4"/>
        <charset val="134"/>
      </rPr>
      <t>其他党委办公厅（室）及相关机构事务支出</t>
    </r>
  </si>
  <si>
    <r>
      <rPr>
        <sz val="12"/>
        <rFont val="Times New Roman"/>
        <family val="1"/>
      </rPr>
      <t xml:space="preserve">     </t>
    </r>
    <r>
      <rPr>
        <sz val="12"/>
        <rFont val="方正仿宋_GBK"/>
        <family val="4"/>
        <charset val="134"/>
      </rPr>
      <t>宣传事务</t>
    </r>
  </si>
  <si>
    <r>
      <rPr>
        <sz val="12"/>
        <rFont val="Times New Roman"/>
        <family val="1"/>
      </rPr>
      <t xml:space="preserve">     </t>
    </r>
    <r>
      <rPr>
        <sz val="12"/>
        <rFont val="方正仿宋_GBK"/>
        <family val="4"/>
        <charset val="134"/>
      </rPr>
      <t>其他宣传事务支出</t>
    </r>
  </si>
  <si>
    <r>
      <rPr>
        <sz val="12"/>
        <rFont val="Times New Roman"/>
        <family val="1"/>
      </rPr>
      <t xml:space="preserve">     </t>
    </r>
    <r>
      <rPr>
        <sz val="12"/>
        <rFont val="方正仿宋_GBK"/>
        <family val="4"/>
        <charset val="134"/>
      </rPr>
      <t>市场监督管理事务</t>
    </r>
  </si>
  <si>
    <r>
      <rPr>
        <sz val="12"/>
        <rFont val="Times New Roman"/>
        <family val="1"/>
      </rPr>
      <t xml:space="preserve">     </t>
    </r>
    <r>
      <rPr>
        <sz val="12"/>
        <rFont val="方正仿宋_GBK"/>
        <family val="4"/>
        <charset val="134"/>
      </rPr>
      <t>质量基础</t>
    </r>
  </si>
  <si>
    <t xml:space="preserve">   药品事务</t>
  </si>
  <si>
    <r>
      <rPr>
        <sz val="12"/>
        <rFont val="Times New Roman"/>
        <family val="1"/>
      </rPr>
      <t xml:space="preserve">     </t>
    </r>
    <r>
      <rPr>
        <sz val="12"/>
        <rFont val="方正仿宋_GBK"/>
        <family val="4"/>
        <charset val="134"/>
      </rPr>
      <t>市场监督管理事务</t>
    </r>
    <r>
      <rPr>
        <sz val="12"/>
        <rFont val="Times New Roman"/>
        <family val="1"/>
      </rPr>
      <t>-</t>
    </r>
    <r>
      <rPr>
        <sz val="12"/>
        <rFont val="方正仿宋_GBK"/>
        <family val="4"/>
        <charset val="134"/>
      </rPr>
      <t>食品安全监管</t>
    </r>
  </si>
  <si>
    <r>
      <rPr>
        <sz val="12"/>
        <rFont val="Times New Roman"/>
        <family val="1"/>
      </rPr>
      <t xml:space="preserve">     </t>
    </r>
    <r>
      <rPr>
        <sz val="12"/>
        <rFont val="方正仿宋_GBK"/>
        <family val="4"/>
        <charset val="134"/>
      </rPr>
      <t>其他市场监督管理事务</t>
    </r>
  </si>
  <si>
    <r>
      <rPr>
        <sz val="12"/>
        <rFont val="Times New Roman"/>
        <family val="1"/>
      </rPr>
      <t xml:space="preserve">     </t>
    </r>
    <r>
      <rPr>
        <sz val="12"/>
        <rFont val="方正仿宋_GBK"/>
        <family val="4"/>
        <charset val="134"/>
      </rPr>
      <t>其他一般公共服务</t>
    </r>
  </si>
  <si>
    <r>
      <rPr>
        <sz val="12"/>
        <rFont val="Times New Roman"/>
        <family val="1"/>
      </rPr>
      <t xml:space="preserve">     </t>
    </r>
    <r>
      <rPr>
        <sz val="12"/>
        <rFont val="方正仿宋_GBK"/>
        <family val="4"/>
        <charset val="134"/>
      </rPr>
      <t>其他一般公共服务支出</t>
    </r>
  </si>
  <si>
    <t xml:space="preserve">                                                                                                                                                                                                                                      </t>
  </si>
  <si>
    <t xml:space="preserve">   国防动员</t>
  </si>
  <si>
    <t xml:space="preserve">   其他国防动员支出</t>
  </si>
  <si>
    <t xml:space="preserve">   其他国防支出</t>
  </si>
  <si>
    <r>
      <rPr>
        <sz val="12"/>
        <color indexed="8"/>
        <rFont val="Times New Roman"/>
        <family val="1"/>
      </rPr>
      <t xml:space="preserve">     </t>
    </r>
    <r>
      <rPr>
        <sz val="12"/>
        <color indexed="8"/>
        <rFont val="方正仿宋_GBK"/>
        <family val="4"/>
        <charset val="134"/>
      </rPr>
      <t>公安</t>
    </r>
  </si>
  <si>
    <r>
      <rPr>
        <sz val="12"/>
        <color indexed="8"/>
        <rFont val="Times New Roman"/>
        <family val="1"/>
      </rPr>
      <t xml:space="preserve">     </t>
    </r>
    <r>
      <rPr>
        <sz val="12"/>
        <color indexed="8"/>
        <rFont val="方正仿宋_GBK"/>
        <family val="4"/>
        <charset val="134"/>
      </rPr>
      <t>其他公安支出</t>
    </r>
  </si>
  <si>
    <t>四、科学技术支出</t>
  </si>
  <si>
    <r>
      <rPr>
        <sz val="12"/>
        <color rgb="FF000000"/>
        <rFont val="Times New Roman"/>
        <family val="1"/>
      </rPr>
      <t xml:space="preserve">     </t>
    </r>
    <r>
      <rPr>
        <sz val="12"/>
        <color rgb="FF000000"/>
        <rFont val="方正仿宋_GBK"/>
        <family val="4"/>
        <charset val="134"/>
      </rPr>
      <t>基础研究</t>
    </r>
  </si>
  <si>
    <r>
      <rPr>
        <sz val="12"/>
        <color rgb="FF000000"/>
        <rFont val="Times New Roman"/>
        <family val="1"/>
      </rPr>
      <t xml:space="preserve">     </t>
    </r>
    <r>
      <rPr>
        <sz val="12"/>
        <color rgb="FF000000"/>
        <rFont val="方正仿宋_GBK"/>
        <family val="4"/>
        <charset val="134"/>
      </rPr>
      <t>自然科学基金</t>
    </r>
  </si>
  <si>
    <r>
      <rPr>
        <sz val="12"/>
        <color rgb="FF000000"/>
        <rFont val="Times New Roman"/>
        <family val="1"/>
      </rPr>
      <t xml:space="preserve">     </t>
    </r>
    <r>
      <rPr>
        <sz val="12"/>
        <color rgb="FF000000"/>
        <rFont val="方正仿宋_GBK"/>
        <family val="4"/>
        <charset val="134"/>
      </rPr>
      <t>科技人才队伍建设</t>
    </r>
  </si>
  <si>
    <r>
      <rPr>
        <sz val="12"/>
        <color rgb="FF000000"/>
        <rFont val="Times New Roman"/>
        <family val="1"/>
      </rPr>
      <t xml:space="preserve">     </t>
    </r>
    <r>
      <rPr>
        <sz val="12"/>
        <color rgb="FF000000"/>
        <rFont val="方正仿宋_GBK"/>
        <family val="4"/>
        <charset val="134"/>
      </rPr>
      <t>其他基础研究支出</t>
    </r>
  </si>
  <si>
    <r>
      <rPr>
        <sz val="12"/>
        <color indexed="8"/>
        <rFont val="Times New Roman"/>
        <family val="1"/>
      </rPr>
      <t xml:space="preserve">     </t>
    </r>
    <r>
      <rPr>
        <sz val="12"/>
        <color indexed="8"/>
        <rFont val="方正仿宋_GBK"/>
        <family val="4"/>
        <charset val="134"/>
      </rPr>
      <t>技术研究与开发</t>
    </r>
  </si>
  <si>
    <r>
      <rPr>
        <sz val="12"/>
        <color indexed="8"/>
        <rFont val="Times New Roman"/>
        <family val="1"/>
      </rPr>
      <t xml:space="preserve">     </t>
    </r>
    <r>
      <rPr>
        <sz val="12"/>
        <color indexed="8"/>
        <rFont val="方正仿宋_GBK"/>
        <family val="4"/>
        <charset val="134"/>
      </rPr>
      <t>科技成果转化与扩散</t>
    </r>
  </si>
  <si>
    <t xml:space="preserve">   共性技术研究与开发</t>
  </si>
  <si>
    <r>
      <rPr>
        <sz val="12"/>
        <color indexed="8"/>
        <rFont val="Times New Roman"/>
        <family val="1"/>
      </rPr>
      <t xml:space="preserve">     </t>
    </r>
    <r>
      <rPr>
        <sz val="12"/>
        <color indexed="8"/>
        <rFont val="方正仿宋_GBK"/>
        <family val="4"/>
        <charset val="134"/>
      </rPr>
      <t>其他技术研究与开发支出</t>
    </r>
  </si>
  <si>
    <r>
      <rPr>
        <sz val="12"/>
        <rFont val="Times New Roman"/>
        <family val="1"/>
      </rPr>
      <t xml:space="preserve">     </t>
    </r>
    <r>
      <rPr>
        <sz val="12"/>
        <rFont val="方正仿宋_GBK"/>
        <family val="4"/>
        <charset val="134"/>
      </rPr>
      <t>科技条件与服务</t>
    </r>
  </si>
  <si>
    <r>
      <rPr>
        <sz val="12"/>
        <rFont val="Times New Roman"/>
        <family val="1"/>
      </rPr>
      <t xml:space="preserve">     </t>
    </r>
    <r>
      <rPr>
        <sz val="12"/>
        <rFont val="方正仿宋_GBK"/>
        <family val="4"/>
        <charset val="134"/>
      </rPr>
      <t>技术创新服务体系</t>
    </r>
  </si>
  <si>
    <r>
      <rPr>
        <sz val="12"/>
        <rFont val="Times New Roman"/>
        <family val="1"/>
      </rPr>
      <t xml:space="preserve">     </t>
    </r>
    <r>
      <rPr>
        <sz val="12"/>
        <rFont val="方正仿宋_GBK"/>
        <family val="4"/>
        <charset val="134"/>
      </rPr>
      <t>科技条件专项</t>
    </r>
  </si>
  <si>
    <r>
      <rPr>
        <sz val="12"/>
        <rFont val="Times New Roman"/>
        <family val="1"/>
      </rPr>
      <t xml:space="preserve">     </t>
    </r>
    <r>
      <rPr>
        <sz val="12"/>
        <rFont val="方正仿宋_GBK"/>
        <family val="4"/>
        <charset val="134"/>
      </rPr>
      <t>科学技术普及</t>
    </r>
  </si>
  <si>
    <t xml:space="preserve">   科普活动</t>
  </si>
  <si>
    <r>
      <rPr>
        <sz val="12"/>
        <rFont val="Times New Roman"/>
        <family val="1"/>
      </rPr>
      <t xml:space="preserve">     </t>
    </r>
    <r>
      <rPr>
        <sz val="12"/>
        <rFont val="方正仿宋_GBK"/>
        <family val="4"/>
        <charset val="134"/>
      </rPr>
      <t>科技重大项目</t>
    </r>
  </si>
  <si>
    <r>
      <rPr>
        <sz val="12"/>
        <rFont val="Times New Roman"/>
        <family val="1"/>
      </rPr>
      <t xml:space="preserve">     </t>
    </r>
    <r>
      <rPr>
        <sz val="12"/>
        <rFont val="方正仿宋_GBK"/>
        <family val="4"/>
        <charset val="134"/>
      </rPr>
      <t>重点研发计划</t>
    </r>
  </si>
  <si>
    <r>
      <rPr>
        <sz val="12"/>
        <rFont val="Times New Roman"/>
        <family val="1"/>
      </rPr>
      <t xml:space="preserve">     </t>
    </r>
    <r>
      <rPr>
        <sz val="12"/>
        <rFont val="方正仿宋_GBK"/>
        <family val="4"/>
        <charset val="134"/>
      </rPr>
      <t>其他科技重大项目</t>
    </r>
  </si>
  <si>
    <r>
      <rPr>
        <sz val="12"/>
        <rFont val="Times New Roman"/>
        <family val="1"/>
      </rPr>
      <t xml:space="preserve">     </t>
    </r>
    <r>
      <rPr>
        <sz val="12"/>
        <rFont val="方正仿宋_GBK"/>
        <family val="4"/>
        <charset val="134"/>
      </rPr>
      <t>其他科学技术支出</t>
    </r>
  </si>
  <si>
    <t xml:space="preserve">   科技奖励</t>
  </si>
  <si>
    <t>五、社会保障和就业支出</t>
  </si>
  <si>
    <r>
      <rPr>
        <sz val="12"/>
        <rFont val="Times New Roman"/>
        <family val="1"/>
      </rPr>
      <t xml:space="preserve">     </t>
    </r>
    <r>
      <rPr>
        <sz val="12"/>
        <rFont val="方正仿宋_GBK"/>
        <family val="4"/>
        <charset val="134"/>
      </rPr>
      <t>人力资源和社会保障管理事务</t>
    </r>
  </si>
  <si>
    <r>
      <rPr>
        <sz val="12"/>
        <rFont val="Times New Roman"/>
        <family val="1"/>
      </rPr>
      <t xml:space="preserve">     </t>
    </r>
    <r>
      <rPr>
        <sz val="12"/>
        <rFont val="方正仿宋_GBK"/>
        <family val="4"/>
        <charset val="134"/>
      </rPr>
      <t>社会保险业务管理事务</t>
    </r>
  </si>
  <si>
    <t xml:space="preserve">   引进人才费用</t>
  </si>
  <si>
    <r>
      <rPr>
        <sz val="12"/>
        <rFont val="Times New Roman"/>
        <family val="1"/>
      </rPr>
      <t xml:space="preserve">     </t>
    </r>
    <r>
      <rPr>
        <sz val="12"/>
        <rFont val="方正仿宋_GBK"/>
        <family val="4"/>
        <charset val="134"/>
      </rPr>
      <t>其他人力资源和社会保障管理事务支出</t>
    </r>
  </si>
  <si>
    <r>
      <rPr>
        <sz val="12"/>
        <rFont val="Times New Roman"/>
        <family val="1"/>
      </rPr>
      <t xml:space="preserve">     </t>
    </r>
    <r>
      <rPr>
        <sz val="12"/>
        <rFont val="方正仿宋_GBK"/>
        <family val="4"/>
        <charset val="134"/>
      </rPr>
      <t>行政事业单位养老支出</t>
    </r>
  </si>
  <si>
    <r>
      <rPr>
        <sz val="12"/>
        <rFont val="Times New Roman"/>
        <family val="1"/>
      </rPr>
      <t xml:space="preserve">     </t>
    </r>
    <r>
      <rPr>
        <sz val="12"/>
        <rFont val="方正仿宋_GBK"/>
        <family val="4"/>
        <charset val="134"/>
      </rPr>
      <t>行政单位离退休</t>
    </r>
  </si>
  <si>
    <r>
      <rPr>
        <sz val="12"/>
        <rFont val="Times New Roman"/>
        <family val="1"/>
      </rPr>
      <t xml:space="preserve">      </t>
    </r>
    <r>
      <rPr>
        <sz val="12"/>
        <rFont val="方正仿宋_GBK"/>
        <family val="4"/>
        <charset val="134"/>
      </rPr>
      <t>机关事业单位基本养老保险缴费支出</t>
    </r>
  </si>
  <si>
    <r>
      <rPr>
        <sz val="12"/>
        <rFont val="Times New Roman"/>
        <family val="1"/>
      </rPr>
      <t xml:space="preserve">      </t>
    </r>
    <r>
      <rPr>
        <sz val="12"/>
        <rFont val="方正仿宋_GBK"/>
        <family val="4"/>
        <charset val="134"/>
      </rPr>
      <t>机关事业单位职业年金缴费支出</t>
    </r>
  </si>
  <si>
    <r>
      <rPr>
        <sz val="12"/>
        <rFont val="Times New Roman"/>
        <family val="1"/>
      </rPr>
      <t xml:space="preserve">     </t>
    </r>
    <r>
      <rPr>
        <sz val="12"/>
        <rFont val="方正仿宋_GBK"/>
        <family val="4"/>
        <charset val="134"/>
      </rPr>
      <t>就业补助</t>
    </r>
  </si>
  <si>
    <t xml:space="preserve">   就业创业服务补贴</t>
  </si>
  <si>
    <t xml:space="preserve">   职业培训补贴</t>
  </si>
  <si>
    <t xml:space="preserve">   社会保险补贴</t>
  </si>
  <si>
    <t xml:space="preserve">   公益性岗位补贴</t>
  </si>
  <si>
    <t xml:space="preserve">   就业见习补贴</t>
  </si>
  <si>
    <t xml:space="preserve">   高技能人才培养补助</t>
  </si>
  <si>
    <t xml:space="preserve">   就业补助－其他</t>
  </si>
  <si>
    <r>
      <rPr>
        <sz val="12"/>
        <rFont val="Times New Roman"/>
        <family val="1"/>
      </rPr>
      <t xml:space="preserve">      </t>
    </r>
    <r>
      <rPr>
        <sz val="12"/>
        <rFont val="方正仿宋_GBK"/>
        <family val="4"/>
        <charset val="134"/>
      </rPr>
      <t>其他社会保障和就业支出</t>
    </r>
  </si>
  <si>
    <t xml:space="preserve">   死亡抚恤</t>
  </si>
  <si>
    <t>六、卫生健康支出</t>
  </si>
  <si>
    <r>
      <rPr>
        <sz val="12"/>
        <rFont val="Times New Roman"/>
        <family val="1"/>
      </rPr>
      <t xml:space="preserve">     </t>
    </r>
    <r>
      <rPr>
        <sz val="12"/>
        <rFont val="方正仿宋_GBK"/>
        <family val="4"/>
        <charset val="134"/>
      </rPr>
      <t>公共卫生</t>
    </r>
  </si>
  <si>
    <r>
      <rPr>
        <sz val="12"/>
        <rFont val="Times New Roman"/>
        <family val="1"/>
      </rPr>
      <t xml:space="preserve">     </t>
    </r>
    <r>
      <rPr>
        <sz val="12"/>
        <rFont val="方正仿宋_GBK"/>
        <family val="4"/>
        <charset val="134"/>
      </rPr>
      <t>重大公共卫生服务</t>
    </r>
  </si>
  <si>
    <r>
      <rPr>
        <sz val="12"/>
        <rFont val="Times New Roman"/>
        <family val="1"/>
      </rPr>
      <t xml:space="preserve">     </t>
    </r>
    <r>
      <rPr>
        <sz val="12"/>
        <rFont val="方正仿宋_GBK"/>
        <family val="4"/>
        <charset val="134"/>
      </rPr>
      <t>行政事业单位医疗</t>
    </r>
  </si>
  <si>
    <r>
      <rPr>
        <sz val="12"/>
        <rFont val="Times New Roman"/>
        <family val="1"/>
      </rPr>
      <t xml:space="preserve">     </t>
    </r>
    <r>
      <rPr>
        <sz val="12"/>
        <rFont val="方正仿宋_GBK"/>
        <family val="4"/>
        <charset val="134"/>
      </rPr>
      <t>行政单位医疗</t>
    </r>
  </si>
  <si>
    <t>七、节能环保支出</t>
  </si>
  <si>
    <t xml:space="preserve">   环境保护管理事务</t>
  </si>
  <si>
    <t xml:space="preserve">   其他环境保护管理事务</t>
  </si>
  <si>
    <t xml:space="preserve">   污染防治</t>
  </si>
  <si>
    <t xml:space="preserve">   水体</t>
  </si>
  <si>
    <t xml:space="preserve">   自然生态保护</t>
  </si>
  <si>
    <t xml:space="preserve">   生态保护</t>
  </si>
  <si>
    <t xml:space="preserve">   能源节约利用</t>
  </si>
  <si>
    <t xml:space="preserve">   其他节能环保支出</t>
  </si>
  <si>
    <t>八、城乡社区支出</t>
  </si>
  <si>
    <r>
      <rPr>
        <sz val="12"/>
        <rFont val="Times New Roman"/>
        <family val="1"/>
      </rPr>
      <t xml:space="preserve">     </t>
    </r>
    <r>
      <rPr>
        <sz val="12"/>
        <rFont val="方正仿宋_GBK"/>
        <family val="4"/>
        <charset val="134"/>
      </rPr>
      <t>城乡社区管理事务</t>
    </r>
  </si>
  <si>
    <r>
      <rPr>
        <sz val="12"/>
        <rFont val="Times New Roman"/>
        <family val="1"/>
      </rPr>
      <t xml:space="preserve">     </t>
    </r>
    <r>
      <rPr>
        <sz val="12"/>
        <rFont val="方正仿宋_GBK"/>
        <family val="4"/>
        <charset val="134"/>
      </rPr>
      <t>其他城乡社区管理事务支出</t>
    </r>
  </si>
  <si>
    <r>
      <rPr>
        <sz val="12"/>
        <rFont val="Times New Roman"/>
        <family val="1"/>
      </rPr>
      <t xml:space="preserve">     </t>
    </r>
    <r>
      <rPr>
        <sz val="12"/>
        <rFont val="方正仿宋_GBK"/>
        <family val="4"/>
        <charset val="134"/>
      </rPr>
      <t>城乡社区规划与管理</t>
    </r>
  </si>
  <si>
    <r>
      <rPr>
        <sz val="12"/>
        <rFont val="Times New Roman"/>
        <family val="1"/>
      </rPr>
      <t xml:space="preserve">     </t>
    </r>
    <r>
      <rPr>
        <sz val="12"/>
        <rFont val="方正仿宋_GBK"/>
        <family val="4"/>
        <charset val="134"/>
      </rPr>
      <t>城乡社区公共设施</t>
    </r>
  </si>
  <si>
    <r>
      <rPr>
        <sz val="12"/>
        <rFont val="Times New Roman"/>
        <family val="1"/>
      </rPr>
      <t xml:space="preserve">     </t>
    </r>
    <r>
      <rPr>
        <sz val="12"/>
        <rFont val="方正仿宋_GBK"/>
        <family val="4"/>
        <charset val="134"/>
      </rPr>
      <t>其他城乡社区公共设施支出</t>
    </r>
  </si>
  <si>
    <r>
      <rPr>
        <sz val="12"/>
        <rFont val="Times New Roman"/>
        <family val="1"/>
      </rPr>
      <t xml:space="preserve">     </t>
    </r>
    <r>
      <rPr>
        <sz val="12"/>
        <rFont val="方正仿宋_GBK"/>
        <family val="4"/>
        <charset val="134"/>
      </rPr>
      <t>城乡社区环境卫生</t>
    </r>
  </si>
  <si>
    <r>
      <rPr>
        <sz val="12"/>
        <rFont val="Times New Roman"/>
        <family val="1"/>
      </rPr>
      <t xml:space="preserve">     </t>
    </r>
    <r>
      <rPr>
        <sz val="12"/>
        <rFont val="方正仿宋_GBK"/>
        <family val="4"/>
        <charset val="134"/>
      </rPr>
      <t>其他城乡社区支出</t>
    </r>
  </si>
  <si>
    <t>九、农林水支出</t>
  </si>
  <si>
    <t xml:space="preserve">   普惠金融发展支出</t>
  </si>
  <si>
    <t xml:space="preserve">   其他普惠金融发展支出</t>
  </si>
  <si>
    <t>十、资源勘探工业信息等支出</t>
  </si>
  <si>
    <t xml:space="preserve">   资源勘探开发</t>
  </si>
  <si>
    <t xml:space="preserve">   其他资源勘探业支出</t>
  </si>
  <si>
    <r>
      <rPr>
        <sz val="12"/>
        <rFont val="Times New Roman"/>
        <family val="1"/>
      </rPr>
      <t xml:space="preserve">     </t>
    </r>
    <r>
      <rPr>
        <sz val="12"/>
        <rFont val="方正仿宋_GBK"/>
        <family val="4"/>
        <charset val="134"/>
      </rPr>
      <t>制造业</t>
    </r>
  </si>
  <si>
    <r>
      <rPr>
        <sz val="12"/>
        <rFont val="Times New Roman"/>
        <family val="1"/>
      </rPr>
      <t xml:space="preserve">     </t>
    </r>
    <r>
      <rPr>
        <sz val="12"/>
        <rFont val="方正仿宋_GBK"/>
        <family val="4"/>
        <charset val="134"/>
      </rPr>
      <t>其他制造业支出</t>
    </r>
  </si>
  <si>
    <r>
      <rPr>
        <sz val="12"/>
        <rFont val="Times New Roman"/>
        <family val="1"/>
      </rPr>
      <t xml:space="preserve">     </t>
    </r>
    <r>
      <rPr>
        <sz val="12"/>
        <rFont val="方正仿宋_GBK"/>
        <family val="4"/>
        <charset val="134"/>
      </rPr>
      <t>工业和信息产业监管</t>
    </r>
  </si>
  <si>
    <r>
      <rPr>
        <sz val="12"/>
        <rFont val="Times New Roman"/>
        <family val="1"/>
      </rPr>
      <t xml:space="preserve">     </t>
    </r>
    <r>
      <rPr>
        <sz val="12"/>
        <rFont val="方正仿宋_GBK"/>
        <family val="4"/>
        <charset val="134"/>
      </rPr>
      <t>产业发展</t>
    </r>
  </si>
  <si>
    <r>
      <rPr>
        <sz val="12"/>
        <rFont val="Times New Roman"/>
        <family val="1"/>
      </rPr>
      <t xml:space="preserve">     </t>
    </r>
    <r>
      <rPr>
        <sz val="12"/>
        <rFont val="方正仿宋_GBK"/>
        <family val="4"/>
        <charset val="134"/>
      </rPr>
      <t>支持中小企业发展和管理支出</t>
    </r>
  </si>
  <si>
    <r>
      <rPr>
        <sz val="12"/>
        <rFont val="Times New Roman"/>
        <family val="1"/>
      </rPr>
      <t xml:space="preserve">     </t>
    </r>
    <r>
      <rPr>
        <sz val="12"/>
        <rFont val="方正仿宋_GBK"/>
        <family val="4"/>
        <charset val="134"/>
      </rPr>
      <t>中小企业发展专项</t>
    </r>
  </si>
  <si>
    <r>
      <rPr>
        <sz val="12"/>
        <rFont val="Times New Roman"/>
        <family val="1"/>
      </rPr>
      <t xml:space="preserve">     </t>
    </r>
    <r>
      <rPr>
        <sz val="12"/>
        <rFont val="方正仿宋_GBK"/>
        <family val="4"/>
        <charset val="134"/>
      </rPr>
      <t>其他资源勘探工业信息等支出</t>
    </r>
  </si>
  <si>
    <t>十一、商业服务业等支出</t>
  </si>
  <si>
    <r>
      <rPr>
        <sz val="12"/>
        <rFont val="Times New Roman"/>
        <family val="1"/>
      </rPr>
      <t xml:space="preserve">     </t>
    </r>
    <r>
      <rPr>
        <sz val="12"/>
        <rFont val="方正仿宋_GBK"/>
        <family val="4"/>
        <charset val="134"/>
      </rPr>
      <t>涉外发展服务支出</t>
    </r>
  </si>
  <si>
    <r>
      <rPr>
        <sz val="12"/>
        <rFont val="Times New Roman"/>
        <family val="1"/>
      </rPr>
      <t xml:space="preserve">     </t>
    </r>
    <r>
      <rPr>
        <sz val="12"/>
        <rFont val="方正仿宋_GBK"/>
        <family val="4"/>
        <charset val="134"/>
      </rPr>
      <t>其他涉外发展服务支出</t>
    </r>
  </si>
  <si>
    <r>
      <rPr>
        <sz val="12"/>
        <rFont val="Times New Roman"/>
        <family val="1"/>
      </rPr>
      <t xml:space="preserve">     </t>
    </r>
    <r>
      <rPr>
        <sz val="12"/>
        <rFont val="方正仿宋_GBK"/>
        <family val="4"/>
        <charset val="134"/>
      </rPr>
      <t>其他商业服务业等支出</t>
    </r>
  </si>
  <si>
    <r>
      <rPr>
        <sz val="12"/>
        <rFont val="Times New Roman"/>
        <family val="1"/>
      </rPr>
      <t xml:space="preserve">     </t>
    </r>
    <r>
      <rPr>
        <sz val="12"/>
        <rFont val="方正仿宋_GBK"/>
        <family val="4"/>
        <charset val="134"/>
      </rPr>
      <t>服务业基础设施建设</t>
    </r>
  </si>
  <si>
    <t>十二、金融支出</t>
  </si>
  <si>
    <r>
      <rPr>
        <sz val="12"/>
        <rFont val="Times New Roman"/>
        <family val="1"/>
      </rPr>
      <t xml:space="preserve">     </t>
    </r>
    <r>
      <rPr>
        <sz val="12"/>
        <rFont val="方正仿宋_GBK"/>
        <family val="4"/>
        <charset val="134"/>
      </rPr>
      <t>其他金融支出</t>
    </r>
  </si>
  <si>
    <t>十三、援助其他地区支出</t>
  </si>
  <si>
    <r>
      <rPr>
        <sz val="12"/>
        <rFont val="Times New Roman"/>
        <family val="1"/>
      </rPr>
      <t xml:space="preserve">     </t>
    </r>
    <r>
      <rPr>
        <sz val="12"/>
        <rFont val="方正仿宋_GBK"/>
        <family val="4"/>
        <charset val="134"/>
      </rPr>
      <t>教育</t>
    </r>
  </si>
  <si>
    <t>十四、住房保障支出</t>
  </si>
  <si>
    <r>
      <rPr>
        <sz val="12"/>
        <rFont val="Times New Roman"/>
        <family val="1"/>
      </rPr>
      <t xml:space="preserve">     </t>
    </r>
    <r>
      <rPr>
        <sz val="12"/>
        <rFont val="方正仿宋_GBK"/>
        <family val="4"/>
        <charset val="134"/>
      </rPr>
      <t>保障性安居工程支出</t>
    </r>
  </si>
  <si>
    <r>
      <rPr>
        <sz val="12"/>
        <rFont val="Times New Roman"/>
        <family val="1"/>
      </rPr>
      <t xml:space="preserve">     </t>
    </r>
    <r>
      <rPr>
        <sz val="12"/>
        <rFont val="方正仿宋_GBK"/>
        <family val="4"/>
        <charset val="134"/>
      </rPr>
      <t>其他保障性安居工程支出</t>
    </r>
  </si>
  <si>
    <r>
      <rPr>
        <sz val="12"/>
        <rFont val="Times New Roman"/>
        <family val="1"/>
      </rPr>
      <t xml:space="preserve">     </t>
    </r>
    <r>
      <rPr>
        <sz val="12"/>
        <rFont val="方正仿宋_GBK"/>
        <family val="4"/>
        <charset val="134"/>
      </rPr>
      <t>住房改革支出</t>
    </r>
  </si>
  <si>
    <r>
      <rPr>
        <sz val="12"/>
        <rFont val="Times New Roman"/>
        <family val="1"/>
      </rPr>
      <t xml:space="preserve">     </t>
    </r>
    <r>
      <rPr>
        <sz val="12"/>
        <rFont val="方正仿宋_GBK"/>
        <family val="4"/>
        <charset val="134"/>
      </rPr>
      <t>提租补贴</t>
    </r>
  </si>
  <si>
    <r>
      <rPr>
        <sz val="12"/>
        <rFont val="Times New Roman"/>
        <family val="1"/>
      </rPr>
      <t xml:space="preserve">     </t>
    </r>
    <r>
      <rPr>
        <sz val="12"/>
        <rFont val="方正仿宋_GBK"/>
        <family val="4"/>
        <charset val="134"/>
      </rPr>
      <t>购房补贴</t>
    </r>
  </si>
  <si>
    <t>十五、灾害防治及应急管理支出</t>
  </si>
  <si>
    <r>
      <rPr>
        <sz val="12"/>
        <rFont val="Times New Roman"/>
        <family val="1"/>
      </rPr>
      <t xml:space="preserve">     </t>
    </r>
    <r>
      <rPr>
        <sz val="12"/>
        <rFont val="方正仿宋_GBK"/>
        <family val="4"/>
        <charset val="134"/>
      </rPr>
      <t>应急管理事务</t>
    </r>
  </si>
  <si>
    <r>
      <rPr>
        <sz val="12"/>
        <rFont val="Times New Roman"/>
        <family val="1"/>
      </rPr>
      <t xml:space="preserve">     </t>
    </r>
    <r>
      <rPr>
        <sz val="12"/>
        <rFont val="方正仿宋_GBK"/>
        <family val="4"/>
        <charset val="134"/>
      </rPr>
      <t>应急管理</t>
    </r>
  </si>
  <si>
    <r>
      <rPr>
        <sz val="12"/>
        <rFont val="Times New Roman"/>
        <family val="1"/>
      </rPr>
      <t xml:space="preserve">     </t>
    </r>
    <r>
      <rPr>
        <sz val="12"/>
        <rFont val="方正仿宋_GBK"/>
        <family val="4"/>
        <charset val="134"/>
      </rPr>
      <t>其他应急管理事务支出</t>
    </r>
  </si>
  <si>
    <r>
      <rPr>
        <sz val="12"/>
        <rFont val="Times New Roman"/>
        <family val="1"/>
      </rPr>
      <t xml:space="preserve">     </t>
    </r>
    <r>
      <rPr>
        <sz val="12"/>
        <rFont val="方正仿宋_GBK"/>
        <family val="4"/>
        <charset val="134"/>
      </rPr>
      <t>消防事务</t>
    </r>
  </si>
  <si>
    <r>
      <rPr>
        <sz val="12"/>
        <rFont val="Times New Roman"/>
        <family val="1"/>
      </rPr>
      <t xml:space="preserve">     </t>
    </r>
    <r>
      <rPr>
        <sz val="12"/>
        <rFont val="方正仿宋_GBK"/>
        <family val="4"/>
        <charset val="134"/>
      </rPr>
      <t>其他</t>
    </r>
  </si>
  <si>
    <t>十六、预备费</t>
  </si>
  <si>
    <t>十七、其他支出</t>
  </si>
  <si>
    <t xml:space="preserve">   其他支出</t>
  </si>
  <si>
    <r>
      <rPr>
        <b/>
        <sz val="12"/>
        <rFont val="方正仿宋_GBK"/>
        <family val="4"/>
        <charset val="134"/>
      </rPr>
      <t>支出合计</t>
    </r>
  </si>
  <si>
    <r>
      <rPr>
        <sz val="11"/>
        <rFont val="方正仿宋_GBK"/>
        <family val="4"/>
        <charset val="134"/>
      </rPr>
      <t>附表</t>
    </r>
    <r>
      <rPr>
        <sz val="11"/>
        <rFont val="Times New Roman"/>
        <family val="1"/>
      </rPr>
      <t>2-8</t>
    </r>
  </si>
  <si>
    <r>
      <rPr>
        <sz val="12"/>
        <rFont val="Times New Roman"/>
        <family val="1"/>
      </rPr>
      <t xml:space="preserve">      </t>
    </r>
    <r>
      <rPr>
        <sz val="12"/>
        <rFont val="方正仿宋_GBK"/>
        <family val="4"/>
        <charset val="134"/>
      </rPr>
      <t>工资奖金津补贴</t>
    </r>
  </si>
  <si>
    <r>
      <rPr>
        <sz val="12"/>
        <rFont val="Times New Roman"/>
        <family val="1"/>
      </rPr>
      <t xml:space="preserve">      </t>
    </r>
    <r>
      <rPr>
        <sz val="12"/>
        <rFont val="方正仿宋_GBK"/>
        <family val="4"/>
        <charset val="134"/>
      </rPr>
      <t>社会保障缴费</t>
    </r>
  </si>
  <si>
    <r>
      <rPr>
        <sz val="12"/>
        <rFont val="Times New Roman"/>
        <family val="1"/>
      </rPr>
      <t xml:space="preserve">      </t>
    </r>
    <r>
      <rPr>
        <sz val="12"/>
        <rFont val="方正仿宋_GBK"/>
        <family val="4"/>
        <charset val="134"/>
      </rPr>
      <t>住房公积金</t>
    </r>
  </si>
  <si>
    <r>
      <rPr>
        <sz val="12"/>
        <rFont val="Times New Roman"/>
        <family val="1"/>
      </rPr>
      <t xml:space="preserve">      </t>
    </r>
    <r>
      <rPr>
        <sz val="12"/>
        <rFont val="方正仿宋_GBK"/>
        <family val="4"/>
        <charset val="134"/>
      </rPr>
      <t>其他工资福利支出</t>
    </r>
  </si>
  <si>
    <r>
      <rPr>
        <sz val="12"/>
        <rFont val="Times New Roman"/>
        <family val="1"/>
      </rPr>
      <t xml:space="preserve">      </t>
    </r>
    <r>
      <rPr>
        <sz val="12"/>
        <rFont val="方正仿宋_GBK"/>
        <family val="4"/>
        <charset val="134"/>
      </rPr>
      <t>办公经费</t>
    </r>
  </si>
  <si>
    <r>
      <rPr>
        <sz val="12"/>
        <rFont val="Times New Roman"/>
        <family val="1"/>
      </rPr>
      <t xml:space="preserve">      </t>
    </r>
    <r>
      <rPr>
        <sz val="12"/>
        <rFont val="方正仿宋_GBK"/>
        <family val="4"/>
        <charset val="134"/>
      </rPr>
      <t>会议费</t>
    </r>
  </si>
  <si>
    <r>
      <rPr>
        <sz val="12"/>
        <rFont val="Times New Roman"/>
        <family val="1"/>
      </rPr>
      <t xml:space="preserve">      </t>
    </r>
    <r>
      <rPr>
        <sz val="12"/>
        <rFont val="方正仿宋_GBK"/>
        <family val="4"/>
        <charset val="134"/>
      </rPr>
      <t>培训费</t>
    </r>
  </si>
  <si>
    <r>
      <rPr>
        <sz val="12"/>
        <rFont val="Times New Roman"/>
        <family val="1"/>
      </rPr>
      <t xml:space="preserve">      </t>
    </r>
    <r>
      <rPr>
        <sz val="12"/>
        <rFont val="方正仿宋_GBK"/>
        <family val="4"/>
        <charset val="134"/>
      </rPr>
      <t>委托业务费</t>
    </r>
  </si>
  <si>
    <r>
      <rPr>
        <sz val="12"/>
        <rFont val="Times New Roman"/>
        <family val="1"/>
      </rPr>
      <t xml:space="preserve">      </t>
    </r>
    <r>
      <rPr>
        <sz val="12"/>
        <rFont val="方正仿宋_GBK"/>
        <family val="4"/>
        <charset val="134"/>
      </rPr>
      <t>公务接待费</t>
    </r>
  </si>
  <si>
    <r>
      <rPr>
        <sz val="12"/>
        <rFont val="Times New Roman"/>
        <family val="1"/>
      </rPr>
      <t xml:space="preserve">      </t>
    </r>
    <r>
      <rPr>
        <sz val="12"/>
        <rFont val="方正仿宋_GBK"/>
        <family val="4"/>
        <charset val="134"/>
      </rPr>
      <t>因公出国（境）费用</t>
    </r>
  </si>
  <si>
    <r>
      <rPr>
        <sz val="12"/>
        <rFont val="Times New Roman"/>
        <family val="1"/>
      </rPr>
      <t xml:space="preserve">      </t>
    </r>
    <r>
      <rPr>
        <sz val="12"/>
        <rFont val="方正仿宋_GBK"/>
        <family val="4"/>
        <charset val="134"/>
      </rPr>
      <t>公务用车运行维护费</t>
    </r>
  </si>
  <si>
    <r>
      <rPr>
        <sz val="12"/>
        <rFont val="Times New Roman"/>
        <family val="1"/>
      </rPr>
      <t xml:space="preserve">      </t>
    </r>
    <r>
      <rPr>
        <sz val="12"/>
        <rFont val="方正仿宋_GBK"/>
        <family val="4"/>
        <charset val="134"/>
      </rPr>
      <t>维修（护）费</t>
    </r>
  </si>
  <si>
    <r>
      <rPr>
        <sz val="12"/>
        <rFont val="Times New Roman"/>
        <family val="1"/>
      </rPr>
      <t xml:space="preserve">      </t>
    </r>
    <r>
      <rPr>
        <sz val="12"/>
        <rFont val="方正仿宋_GBK"/>
        <family val="4"/>
        <charset val="134"/>
      </rPr>
      <t>其他商品和服务支出</t>
    </r>
  </si>
  <si>
    <t>三、机关资本性支出（一）</t>
  </si>
  <si>
    <r>
      <rPr>
        <sz val="12"/>
        <rFont val="Times New Roman"/>
        <family val="1"/>
      </rPr>
      <t xml:space="preserve">      </t>
    </r>
    <r>
      <rPr>
        <sz val="12"/>
        <rFont val="方正仿宋_GBK"/>
        <family val="4"/>
        <charset val="134"/>
      </rPr>
      <t>设备购置</t>
    </r>
  </si>
  <si>
    <r>
      <rPr>
        <sz val="12"/>
        <rFont val="Times New Roman"/>
        <family val="1"/>
      </rPr>
      <t xml:space="preserve">      </t>
    </r>
    <r>
      <rPr>
        <sz val="12"/>
        <rFont val="方正仿宋_GBK"/>
        <family val="4"/>
        <charset val="134"/>
      </rPr>
      <t>其他资本性支出</t>
    </r>
  </si>
  <si>
    <t>四、对个人和家庭的补助</t>
  </si>
  <si>
    <r>
      <rPr>
        <sz val="12"/>
        <rFont val="Times New Roman"/>
        <family val="1"/>
      </rPr>
      <t xml:space="preserve">    </t>
    </r>
    <r>
      <rPr>
        <sz val="12"/>
        <rFont val="方正仿宋_GBK"/>
        <family val="4"/>
        <charset val="134"/>
      </rPr>
      <t>社会福利和救助</t>
    </r>
  </si>
  <si>
    <r>
      <rPr>
        <sz val="12"/>
        <rFont val="Times New Roman"/>
        <family val="1"/>
      </rPr>
      <t xml:space="preserve">    </t>
    </r>
    <r>
      <rPr>
        <sz val="12"/>
        <rFont val="方正仿宋_GBK"/>
        <family val="4"/>
        <charset val="134"/>
      </rPr>
      <t>离退休费</t>
    </r>
  </si>
  <si>
    <t xml:space="preserve">  其他对个人和家庭补助</t>
  </si>
  <si>
    <r>
      <rPr>
        <sz val="11"/>
        <rFont val="方正仿宋_GBK"/>
        <family val="4"/>
        <charset val="134"/>
      </rPr>
      <t>附表</t>
    </r>
    <r>
      <rPr>
        <sz val="11"/>
        <rFont val="Times New Roman"/>
        <family val="1"/>
      </rPr>
      <t>2-9</t>
    </r>
  </si>
  <si>
    <t>一、一般性转移支付</t>
  </si>
  <si>
    <t>二、专项转移支付</t>
  </si>
  <si>
    <r>
      <rPr>
        <b/>
        <sz val="12"/>
        <rFont val="方正仿宋_GBK"/>
        <family val="4"/>
        <charset val="134"/>
      </rPr>
      <t>合</t>
    </r>
    <r>
      <rPr>
        <b/>
        <sz val="12"/>
        <rFont val="Times New Roman"/>
        <family val="1"/>
      </rPr>
      <t xml:space="preserve">       </t>
    </r>
    <r>
      <rPr>
        <b/>
        <sz val="12"/>
        <rFont val="方正仿宋_GBK"/>
        <family val="4"/>
        <charset val="134"/>
      </rPr>
      <t>计</t>
    </r>
  </si>
  <si>
    <r>
      <rPr>
        <b/>
        <sz val="12"/>
        <rFont val="方正仿宋_GBK"/>
        <family val="4"/>
        <charset val="134"/>
      </rPr>
      <t>注：</t>
    </r>
    <r>
      <rPr>
        <sz val="12"/>
        <rFont val="方正仿宋_GBK"/>
        <family val="4"/>
        <charset val="134"/>
      </rPr>
      <t>全辖预算与本级预算一致</t>
    </r>
    <r>
      <rPr>
        <sz val="12"/>
        <rFont val="Times New Roman"/>
        <family val="1"/>
      </rPr>
      <t>,</t>
    </r>
    <r>
      <rPr>
        <sz val="12"/>
        <rFont val="方正仿宋_GBK"/>
        <family val="4"/>
        <charset val="134"/>
      </rPr>
      <t>我区无对下税收返还和转移支付。</t>
    </r>
  </si>
  <si>
    <r>
      <rPr>
        <sz val="11"/>
        <rFont val="方正仿宋_GBK"/>
        <family val="4"/>
        <charset val="134"/>
      </rPr>
      <t>附表</t>
    </r>
    <r>
      <rPr>
        <sz val="11"/>
        <rFont val="Times New Roman"/>
        <family val="1"/>
      </rPr>
      <t>2-10</t>
    </r>
  </si>
  <si>
    <t>地  区</t>
  </si>
  <si>
    <r>
      <rPr>
        <sz val="11"/>
        <rFont val="方正仿宋_GBK"/>
        <family val="4"/>
        <charset val="134"/>
      </rPr>
      <t>附表</t>
    </r>
    <r>
      <rPr>
        <sz val="11"/>
        <rFont val="Times New Roman"/>
        <family val="1"/>
      </rPr>
      <t>2-11</t>
    </r>
  </si>
  <si>
    <t>序号</t>
  </si>
  <si>
    <t>项目名称</t>
  </si>
  <si>
    <t>项目金额</t>
  </si>
  <si>
    <t>实施部门</t>
  </si>
  <si>
    <r>
      <rPr>
        <b/>
        <sz val="12"/>
        <rFont val="方正仿宋_GBK"/>
        <family val="4"/>
        <charset val="134"/>
      </rPr>
      <t>注</t>
    </r>
    <r>
      <rPr>
        <b/>
        <sz val="12"/>
        <rFont val="Times New Roman"/>
        <family val="1"/>
      </rPr>
      <t>:</t>
    </r>
    <r>
      <rPr>
        <sz val="12"/>
        <rFont val="方正仿宋_GBK"/>
        <family val="4"/>
        <charset val="134"/>
      </rPr>
      <t>我区无财政安排的专项资金。</t>
    </r>
  </si>
  <si>
    <r>
      <rPr>
        <sz val="11"/>
        <rFont val="方正仿宋_GBK"/>
        <family val="4"/>
        <charset val="134"/>
      </rPr>
      <t>附表</t>
    </r>
    <r>
      <rPr>
        <sz val="11"/>
        <rFont val="Times New Roman"/>
        <family val="1"/>
      </rPr>
      <t>2-12</t>
    </r>
  </si>
  <si>
    <t>上年预算数</t>
  </si>
  <si>
    <t>一、“三公”经费支出合计</t>
  </si>
  <si>
    <r>
      <rPr>
        <sz val="12"/>
        <rFont val="Times New Roman"/>
        <family val="1"/>
      </rPr>
      <t xml:space="preserve">       1. </t>
    </r>
    <r>
      <rPr>
        <sz val="12"/>
        <rFont val="方正仿宋_GBK"/>
        <family val="4"/>
        <charset val="134"/>
      </rPr>
      <t>因公出国（境）费</t>
    </r>
  </si>
  <si>
    <r>
      <rPr>
        <sz val="12"/>
        <rFont val="Times New Roman"/>
        <family val="1"/>
      </rPr>
      <t xml:space="preserve">       2. </t>
    </r>
    <r>
      <rPr>
        <sz val="12"/>
        <rFont val="方正仿宋_GBK"/>
        <family val="4"/>
        <charset val="134"/>
      </rPr>
      <t>公务用车购置及运行维护费</t>
    </r>
  </si>
  <si>
    <r>
      <rPr>
        <sz val="12"/>
        <rFont val="Times New Roman"/>
        <family val="1"/>
      </rPr>
      <t xml:space="preserve">           </t>
    </r>
    <r>
      <rPr>
        <sz val="12"/>
        <rFont val="方正仿宋_GBK"/>
        <family val="4"/>
        <charset val="134"/>
      </rPr>
      <t>公务用车购置</t>
    </r>
  </si>
  <si>
    <r>
      <rPr>
        <sz val="12"/>
        <color indexed="8"/>
        <rFont val="Times New Roman"/>
        <family val="1"/>
      </rPr>
      <t xml:space="preserve"> </t>
    </r>
    <r>
      <rPr>
        <sz val="12"/>
        <rFont val="Times New Roman"/>
        <family val="1"/>
      </rPr>
      <t xml:space="preserve">          </t>
    </r>
    <r>
      <rPr>
        <sz val="12"/>
        <rFont val="方正仿宋_GBK"/>
        <family val="4"/>
        <charset val="134"/>
      </rPr>
      <t>公务用车运行维护费</t>
    </r>
  </si>
  <si>
    <r>
      <rPr>
        <sz val="12"/>
        <rFont val="Times New Roman"/>
        <family val="1"/>
      </rPr>
      <t xml:space="preserve">       3. </t>
    </r>
    <r>
      <rPr>
        <sz val="12"/>
        <rFont val="方正仿宋_GBK"/>
        <family val="4"/>
        <charset val="134"/>
      </rPr>
      <t>公务接待费</t>
    </r>
  </si>
  <si>
    <t>二、会议费</t>
  </si>
  <si>
    <t>三、培训费</t>
  </si>
  <si>
    <r>
      <rPr>
        <sz val="11"/>
        <rFont val="方正仿宋_GBK"/>
        <family val="4"/>
        <charset val="134"/>
      </rPr>
      <t>附表</t>
    </r>
    <r>
      <rPr>
        <sz val="11"/>
        <rFont val="Times New Roman"/>
        <family val="1"/>
      </rPr>
      <t>2-13</t>
    </r>
  </si>
  <si>
    <t>项          目</t>
  </si>
  <si>
    <t>一、城市基础设施配套费收入</t>
  </si>
  <si>
    <r>
      <rPr>
        <sz val="12"/>
        <rFont val="方正楷体_GBK"/>
        <family val="4"/>
        <charset val="134"/>
      </rPr>
      <t>地方政府专项债务收入</t>
    </r>
  </si>
  <si>
    <r>
      <rPr>
        <sz val="12"/>
        <rFont val="方正楷体_GBK"/>
        <family val="4"/>
        <charset val="134"/>
      </rPr>
      <t>转移性收入</t>
    </r>
  </si>
  <si>
    <r>
      <rPr>
        <sz val="12"/>
        <rFont val="Times New Roman"/>
        <family val="1"/>
      </rPr>
      <t xml:space="preserve">    </t>
    </r>
    <r>
      <rPr>
        <sz val="12"/>
        <rFont val="方正仿宋_GBK"/>
        <family val="4"/>
        <charset val="134"/>
      </rPr>
      <t>政府性基金补助收入</t>
    </r>
  </si>
  <si>
    <r>
      <rPr>
        <sz val="12"/>
        <rFont val="Times New Roman"/>
        <family val="1"/>
      </rPr>
      <t xml:space="preserve">    </t>
    </r>
    <r>
      <rPr>
        <sz val="12"/>
        <rFont val="方正仿宋_GBK"/>
        <family val="4"/>
        <charset val="134"/>
      </rPr>
      <t>调入资金</t>
    </r>
  </si>
  <si>
    <r>
      <rPr>
        <sz val="12"/>
        <rFont val="Times New Roman"/>
        <family val="1"/>
      </rPr>
      <t xml:space="preserve">    </t>
    </r>
    <r>
      <rPr>
        <sz val="12"/>
        <rFont val="方正仿宋_GBK"/>
        <family val="4"/>
        <charset val="134"/>
      </rPr>
      <t>债务转贷收入</t>
    </r>
  </si>
  <si>
    <r>
      <rPr>
        <sz val="12"/>
        <rFont val="Times New Roman"/>
        <family val="1"/>
      </rPr>
      <t xml:space="preserve">    </t>
    </r>
    <r>
      <rPr>
        <sz val="12"/>
        <rFont val="方正仿宋_GBK"/>
        <family val="4"/>
        <charset val="134"/>
      </rPr>
      <t>上年结转收入</t>
    </r>
  </si>
  <si>
    <r>
      <rPr>
        <sz val="12"/>
        <rFont val="Times New Roman"/>
        <family val="1"/>
      </rPr>
      <t xml:space="preserve">    </t>
    </r>
    <r>
      <rPr>
        <sz val="12"/>
        <rFont val="方正仿宋_GBK"/>
        <family val="4"/>
        <charset val="134"/>
      </rPr>
      <t>上年结余收入</t>
    </r>
  </si>
  <si>
    <r>
      <rPr>
        <sz val="11"/>
        <rFont val="方正仿宋_GBK"/>
        <family val="4"/>
        <charset val="134"/>
      </rPr>
      <t>附表</t>
    </r>
    <r>
      <rPr>
        <sz val="11"/>
        <rFont val="Times New Roman"/>
        <family val="1"/>
      </rPr>
      <t>2-14</t>
    </r>
  </si>
  <si>
    <t>项        目</t>
  </si>
  <si>
    <t>一、文化旅游体育与传媒支出</t>
  </si>
  <si>
    <r>
      <rPr>
        <sz val="12"/>
        <rFont val="Times New Roman"/>
        <family val="1"/>
      </rPr>
      <t xml:space="preserve">    </t>
    </r>
    <r>
      <rPr>
        <sz val="12"/>
        <rFont val="方正仿宋_GBK"/>
        <family val="4"/>
        <charset val="134"/>
      </rPr>
      <t>国有土地使用权出让收入安排的支出</t>
    </r>
  </si>
  <si>
    <r>
      <rPr>
        <sz val="12"/>
        <rFont val="Times New Roman"/>
        <family val="1"/>
      </rPr>
      <t xml:space="preserve">    </t>
    </r>
    <r>
      <rPr>
        <sz val="12"/>
        <rFont val="方正仿宋_GBK"/>
        <family val="4"/>
        <charset val="134"/>
      </rPr>
      <t>城市基础设施配套费安排的支出</t>
    </r>
  </si>
  <si>
    <t>七、资源勘探工业信息等支出</t>
  </si>
  <si>
    <t>八、其他支出</t>
  </si>
  <si>
    <t>九、债务付息支出</t>
  </si>
  <si>
    <t>十、债务发行费用支出</t>
  </si>
  <si>
    <r>
      <rPr>
        <b/>
        <sz val="12"/>
        <rFont val="Times New Roman"/>
        <family val="1"/>
      </rPr>
      <t xml:space="preserve">    </t>
    </r>
    <r>
      <rPr>
        <b/>
        <sz val="12"/>
        <rFont val="方正仿宋_GBK"/>
        <family val="4"/>
        <charset val="134"/>
      </rPr>
      <t>本级支出合计</t>
    </r>
  </si>
  <si>
    <r>
      <rPr>
        <sz val="12"/>
        <rFont val="方正楷体_GBK"/>
        <family val="4"/>
        <charset val="134"/>
      </rPr>
      <t>地方政府专项债务还本支出</t>
    </r>
  </si>
  <si>
    <t>转移性支出</t>
  </si>
  <si>
    <t xml:space="preserve">  政府性基金上解支出</t>
  </si>
  <si>
    <t xml:space="preserve">  调出资金</t>
  </si>
  <si>
    <t xml:space="preserve">  年终结转</t>
  </si>
  <si>
    <t xml:space="preserve">  年终结余</t>
  </si>
  <si>
    <r>
      <rPr>
        <b/>
        <sz val="12"/>
        <rFont val="Times New Roman"/>
        <family val="1"/>
      </rPr>
      <t xml:space="preserve">    </t>
    </r>
    <r>
      <rPr>
        <b/>
        <sz val="12"/>
        <rFont val="方正仿宋_GBK"/>
        <family val="4"/>
        <charset val="134"/>
      </rPr>
      <t>支出总计</t>
    </r>
  </si>
  <si>
    <r>
      <rPr>
        <sz val="11"/>
        <rFont val="方正仿宋_GBK"/>
        <family val="4"/>
        <charset val="134"/>
      </rPr>
      <t>附表</t>
    </r>
    <r>
      <rPr>
        <sz val="11"/>
        <rFont val="Times New Roman"/>
        <family val="1"/>
      </rPr>
      <t>2-15</t>
    </r>
  </si>
  <si>
    <r>
      <rPr>
        <sz val="11"/>
        <rFont val="方正仿宋_GBK"/>
        <family val="4"/>
        <charset val="134"/>
      </rPr>
      <t>附表</t>
    </r>
    <r>
      <rPr>
        <sz val="11"/>
        <rFont val="Times New Roman"/>
        <family val="1"/>
      </rPr>
      <t>2-16</t>
    </r>
  </si>
  <si>
    <r>
      <rPr>
        <sz val="12"/>
        <rFont val="方正楷体_GBK"/>
        <family val="4"/>
        <charset val="134"/>
      </rPr>
      <t>转移性支出</t>
    </r>
  </si>
  <si>
    <r>
      <rPr>
        <sz val="12"/>
        <rFont val="Times New Roman"/>
        <family val="1"/>
      </rPr>
      <t xml:space="preserve">    </t>
    </r>
    <r>
      <rPr>
        <sz val="12"/>
        <rFont val="方正仿宋_GBK"/>
        <family val="4"/>
        <charset val="134"/>
      </rPr>
      <t>政府性基金上解支出</t>
    </r>
  </si>
  <si>
    <r>
      <rPr>
        <sz val="12"/>
        <rFont val="Times New Roman"/>
        <family val="1"/>
      </rPr>
      <t xml:space="preserve">    </t>
    </r>
    <r>
      <rPr>
        <sz val="12"/>
        <rFont val="方正仿宋_GBK"/>
        <family val="4"/>
        <charset val="134"/>
      </rPr>
      <t>调出资金</t>
    </r>
  </si>
  <si>
    <r>
      <rPr>
        <sz val="12"/>
        <rFont val="Times New Roman"/>
        <family val="1"/>
      </rPr>
      <t xml:space="preserve">    </t>
    </r>
    <r>
      <rPr>
        <sz val="12"/>
        <rFont val="方正仿宋_GBK"/>
        <family val="4"/>
        <charset val="134"/>
      </rPr>
      <t>年终结转</t>
    </r>
  </si>
  <si>
    <r>
      <rPr>
        <sz val="12"/>
        <rFont val="Times New Roman"/>
        <family val="1"/>
      </rPr>
      <t xml:space="preserve">    </t>
    </r>
    <r>
      <rPr>
        <sz val="12"/>
        <rFont val="方正仿宋_GBK"/>
        <family val="4"/>
        <charset val="134"/>
      </rPr>
      <t>年终结余</t>
    </r>
  </si>
  <si>
    <r>
      <rPr>
        <sz val="11"/>
        <color indexed="8"/>
        <rFont val="方正仿宋_GBK"/>
        <family val="4"/>
        <charset val="134"/>
      </rPr>
      <t>附表</t>
    </r>
    <r>
      <rPr>
        <sz val="11"/>
        <color rgb="FF000000"/>
        <rFont val="Times New Roman"/>
        <family val="1"/>
      </rPr>
      <t>2-</t>
    </r>
    <r>
      <rPr>
        <sz val="11"/>
        <color indexed="8"/>
        <rFont val="Times New Roman"/>
        <family val="1"/>
      </rPr>
      <t>17</t>
    </r>
  </si>
  <si>
    <t>2024年南京经开区级政府性基金预算支出表
（按经济科目分类）</t>
  </si>
  <si>
    <t>南京经开区级支出合计</t>
  </si>
  <si>
    <t xml:space="preserve">     工资奖金津补贴</t>
  </si>
  <si>
    <t xml:space="preserve">     社会保障缴费</t>
  </si>
  <si>
    <t xml:space="preserve">     住房公积金</t>
  </si>
  <si>
    <t xml:space="preserve">     其他工资福利支出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</si>
  <si>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</si>
  <si>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</si>
  <si>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</si>
  <si>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</si>
  <si>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</si>
  <si>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</si>
  <si>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</si>
  <si>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</si>
  <si>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</si>
  <si>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</si>
  <si>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</si>
  <si>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</si>
  <si>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</si>
  <si>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</si>
  <si>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</si>
  <si>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</si>
  <si>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</si>
  <si>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工资福利支出</t>
  </si>
  <si>
    <t xml:space="preserve">     商品和服务支出</t>
  </si>
  <si>
    <t xml:space="preserve">     其他对事业单位补助</t>
  </si>
  <si>
    <t xml:space="preserve">     资本性支出(一)</t>
  </si>
  <si>
    <t xml:space="preserve">     资本性支出(二)</t>
  </si>
  <si>
    <t xml:space="preserve">     费用补贴</t>
  </si>
  <si>
    <t xml:space="preserve">     利息补贴</t>
  </si>
  <si>
    <t xml:space="preserve">     其他对企业补助</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</si>
  <si>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</si>
  <si>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</si>
  <si>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</si>
  <si>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</si>
  <si>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</si>
  <si>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</si>
  <si>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</si>
  <si>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</si>
  <si>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补充全国社会保障基金</t>
  </si>
  <si>
    <t xml:space="preserve">     对机关事业单位职业年金的补助</t>
  </si>
  <si>
    <t xml:space="preserve">     国内债务付息</t>
  </si>
  <si>
    <t xml:space="preserve">     国外债务付息</t>
  </si>
  <si>
    <t xml:space="preserve">     国内债务发行费用</t>
  </si>
  <si>
    <t xml:space="preserve">     国外债务发行费用</t>
  </si>
  <si>
    <t xml:space="preserve">     国内债务还本</t>
  </si>
  <si>
    <t xml:space="preserve">     国外债务还本</t>
  </si>
  <si>
    <t xml:space="preserve">     预备费</t>
  </si>
  <si>
    <t xml:space="preserve">     预留</t>
  </si>
  <si>
    <t xml:space="preserve">     赠与</t>
  </si>
  <si>
    <t xml:space="preserve">     国家赔偿费用支出</t>
  </si>
  <si>
    <t xml:space="preserve">     对民间非营利组织和群众性自治组织补贴</t>
  </si>
  <si>
    <t xml:space="preserve">     其他支出</t>
  </si>
  <si>
    <r>
      <rPr>
        <b/>
        <sz val="12"/>
        <color theme="1"/>
        <rFont val="方正仿宋_GBK"/>
        <family val="4"/>
        <charset val="134"/>
      </rPr>
      <t>注：</t>
    </r>
    <r>
      <rPr>
        <sz val="12"/>
        <color theme="1"/>
        <rFont val="方正仿宋_GBK"/>
        <family val="4"/>
        <charset val="134"/>
      </rPr>
      <t>全辖预算与本级预算一致。</t>
    </r>
  </si>
  <si>
    <r>
      <rPr>
        <sz val="11"/>
        <rFont val="方正仿宋_GBK"/>
        <family val="4"/>
        <charset val="134"/>
      </rPr>
      <t>附表</t>
    </r>
    <r>
      <rPr>
        <sz val="11"/>
        <rFont val="Times New Roman"/>
        <family val="1"/>
      </rPr>
      <t>2-18</t>
    </r>
  </si>
  <si>
    <t>2024年预算数</t>
  </si>
  <si>
    <r>
      <rPr>
        <sz val="12"/>
        <rFont val="Times New Roman"/>
        <family val="1"/>
      </rPr>
      <t xml:space="preserve">      </t>
    </r>
    <r>
      <rPr>
        <sz val="12"/>
        <rFont val="方正仿宋_GBK"/>
        <family val="4"/>
        <charset val="134"/>
      </rPr>
      <t>国家电影事业发展专项资金安排的支出</t>
    </r>
  </si>
  <si>
    <r>
      <rPr>
        <sz val="12"/>
        <rFont val="Times New Roman"/>
        <family val="1"/>
      </rPr>
      <t xml:space="preserve">      </t>
    </r>
    <r>
      <rPr>
        <sz val="12"/>
        <rFont val="方正仿宋_GBK"/>
        <family val="4"/>
        <charset val="134"/>
      </rPr>
      <t>其他国家电影事业发展专项资金支出</t>
    </r>
  </si>
  <si>
    <r>
      <rPr>
        <sz val="12"/>
        <rFont val="Times New Roman"/>
        <family val="1"/>
      </rPr>
      <t xml:space="preserve">      </t>
    </r>
    <r>
      <rPr>
        <sz val="12"/>
        <rFont val="方正仿宋_GBK"/>
        <family val="4"/>
        <charset val="134"/>
      </rPr>
      <t>小型水库移民扶助基金安排的支出</t>
    </r>
  </si>
  <si>
    <r>
      <rPr>
        <sz val="12"/>
        <rFont val="Times New Roman"/>
        <family val="1"/>
      </rPr>
      <t xml:space="preserve">      </t>
    </r>
    <r>
      <rPr>
        <sz val="12"/>
        <rFont val="方正仿宋_GBK"/>
        <family val="4"/>
        <charset val="134"/>
      </rPr>
      <t>其他小型水库移民扶助基金支出</t>
    </r>
  </si>
  <si>
    <t>三、城乡社区支出</t>
  </si>
  <si>
    <r>
      <rPr>
        <sz val="12"/>
        <rFont val="Times New Roman"/>
        <family val="1"/>
      </rPr>
      <t xml:space="preserve">      </t>
    </r>
    <r>
      <rPr>
        <sz val="12"/>
        <rFont val="方正仿宋_GBK"/>
        <family val="4"/>
        <charset val="134"/>
      </rPr>
      <t>国有土地使用权出让收入安排的支出</t>
    </r>
  </si>
  <si>
    <r>
      <rPr>
        <sz val="12"/>
        <rFont val="Times New Roman"/>
        <family val="1"/>
      </rPr>
      <t xml:space="preserve">      </t>
    </r>
    <r>
      <rPr>
        <sz val="12"/>
        <rFont val="方正仿宋_GBK"/>
        <family val="4"/>
        <charset val="134"/>
      </rPr>
      <t>农业土地开发资金安排的支出</t>
    </r>
  </si>
  <si>
    <r>
      <rPr>
        <sz val="12"/>
        <rFont val="Times New Roman"/>
        <family val="1"/>
      </rPr>
      <t xml:space="preserve">      </t>
    </r>
    <r>
      <rPr>
        <sz val="12"/>
        <rFont val="方正仿宋_GBK"/>
        <family val="4"/>
        <charset val="134"/>
      </rPr>
      <t>城市基础设施配套费安排的支出</t>
    </r>
  </si>
  <si>
    <t>四、交通运输支出</t>
  </si>
  <si>
    <r>
      <rPr>
        <sz val="12"/>
        <rFont val="Times New Roman"/>
        <family val="1"/>
      </rPr>
      <t xml:space="preserve">      </t>
    </r>
    <r>
      <rPr>
        <sz val="12"/>
        <rFont val="方正仿宋_GBK"/>
        <family val="4"/>
        <charset val="134"/>
      </rPr>
      <t>车辆通行费安排的支出</t>
    </r>
  </si>
  <si>
    <r>
      <rPr>
        <sz val="12"/>
        <rFont val="Times New Roman"/>
        <family val="1"/>
      </rPr>
      <t xml:space="preserve">      </t>
    </r>
    <r>
      <rPr>
        <sz val="12"/>
        <rFont val="方正仿宋_GBK"/>
        <family val="4"/>
        <charset val="134"/>
      </rPr>
      <t>公路还贷</t>
    </r>
  </si>
  <si>
    <r>
      <rPr>
        <sz val="12"/>
        <rFont val="Times New Roman"/>
        <family val="1"/>
      </rPr>
      <t xml:space="preserve">      </t>
    </r>
    <r>
      <rPr>
        <sz val="12"/>
        <rFont val="方正仿宋_GBK"/>
        <family val="4"/>
        <charset val="134"/>
      </rPr>
      <t>政府还贷公路养护</t>
    </r>
  </si>
  <si>
    <r>
      <rPr>
        <sz val="12"/>
        <rFont val="Times New Roman"/>
        <family val="1"/>
      </rPr>
      <t xml:space="preserve">      </t>
    </r>
    <r>
      <rPr>
        <sz val="12"/>
        <rFont val="方正仿宋_GBK"/>
        <family val="4"/>
        <charset val="134"/>
      </rPr>
      <t>政府还贷公路管理</t>
    </r>
  </si>
  <si>
    <r>
      <rPr>
        <sz val="12"/>
        <rFont val="Times New Roman"/>
        <family val="1"/>
      </rPr>
      <t xml:space="preserve">      </t>
    </r>
    <r>
      <rPr>
        <sz val="12"/>
        <rFont val="方正仿宋_GBK"/>
        <family val="4"/>
        <charset val="134"/>
      </rPr>
      <t>其他车辆通行费安排的支出</t>
    </r>
  </si>
  <si>
    <r>
      <rPr>
        <sz val="12"/>
        <rFont val="Times New Roman"/>
        <family val="1"/>
      </rPr>
      <t xml:space="preserve">      </t>
    </r>
    <r>
      <rPr>
        <sz val="12"/>
        <rFont val="方正仿宋_GBK"/>
        <family val="4"/>
        <charset val="134"/>
      </rPr>
      <t>港口建设费安排的支出</t>
    </r>
  </si>
  <si>
    <r>
      <rPr>
        <sz val="12"/>
        <rFont val="Times New Roman"/>
        <family val="1"/>
      </rPr>
      <t xml:space="preserve">      </t>
    </r>
    <r>
      <rPr>
        <sz val="12"/>
        <rFont val="方正仿宋_GBK"/>
        <family val="4"/>
        <charset val="134"/>
      </rPr>
      <t>航道建设和维护</t>
    </r>
  </si>
  <si>
    <t>五、其他支出</t>
  </si>
  <si>
    <r>
      <rPr>
        <sz val="12"/>
        <rFont val="Times New Roman"/>
        <family val="1"/>
      </rPr>
      <t xml:space="preserve">      </t>
    </r>
    <r>
      <rPr>
        <sz val="12"/>
        <rFont val="方正仿宋_GBK"/>
        <family val="4"/>
        <charset val="134"/>
      </rPr>
      <t>其他政府性基金及对应专项债务收入安排的支出</t>
    </r>
  </si>
  <si>
    <r>
      <rPr>
        <sz val="12"/>
        <rFont val="Times New Roman"/>
        <family val="1"/>
      </rPr>
      <t xml:space="preserve">      </t>
    </r>
    <r>
      <rPr>
        <sz val="12"/>
        <rFont val="方正仿宋_GBK"/>
        <family val="4"/>
        <charset val="134"/>
      </rPr>
      <t>其他政府性基金安排的支出</t>
    </r>
  </si>
  <si>
    <r>
      <rPr>
        <sz val="12"/>
        <rFont val="Times New Roman"/>
        <family val="1"/>
      </rPr>
      <t xml:space="preserve">      </t>
    </r>
    <r>
      <rPr>
        <sz val="12"/>
        <rFont val="方正仿宋_GBK"/>
        <family val="4"/>
        <charset val="134"/>
      </rPr>
      <t>彩票发行销售机构业务费安排的支出</t>
    </r>
  </si>
  <si>
    <r>
      <rPr>
        <sz val="12"/>
        <rFont val="Times New Roman"/>
        <family val="1"/>
      </rPr>
      <t xml:space="preserve">      </t>
    </r>
    <r>
      <rPr>
        <sz val="12"/>
        <rFont val="方正仿宋_GBK"/>
        <family val="4"/>
        <charset val="134"/>
      </rPr>
      <t>彩票公益金及对应专项债务收入安排的支出</t>
    </r>
  </si>
  <si>
    <t>六、债务付息支出</t>
  </si>
  <si>
    <t xml:space="preserve">      地方政府专项债务付息支出</t>
  </si>
  <si>
    <r>
      <rPr>
        <sz val="12"/>
        <rFont val="Times New Roman"/>
        <family val="1"/>
      </rPr>
      <t xml:space="preserve">      </t>
    </r>
    <r>
      <rPr>
        <sz val="12"/>
        <rFont val="方正仿宋_GBK"/>
        <family val="4"/>
        <charset val="134"/>
      </rPr>
      <t>政府收费公路专项债券付息支出</t>
    </r>
  </si>
  <si>
    <r>
      <rPr>
        <sz val="12"/>
        <rFont val="Times New Roman"/>
        <family val="1"/>
      </rPr>
      <t xml:space="preserve">      </t>
    </r>
    <r>
      <rPr>
        <sz val="12"/>
        <rFont val="方正仿宋_GBK"/>
        <family val="4"/>
        <charset val="134"/>
      </rPr>
      <t>其他政府性基金债务付息支出</t>
    </r>
  </si>
  <si>
    <t>七、债务发行费用支出</t>
  </si>
  <si>
    <r>
      <rPr>
        <sz val="12"/>
        <rFont val="Times New Roman"/>
        <family val="1"/>
      </rPr>
      <t xml:space="preserve">      </t>
    </r>
    <r>
      <rPr>
        <sz val="12"/>
        <rFont val="方正仿宋_GBK"/>
        <family val="4"/>
        <charset val="134"/>
      </rPr>
      <t>地方政府专项债务发行费用支出</t>
    </r>
  </si>
  <si>
    <r>
      <rPr>
        <sz val="12"/>
        <rFont val="Times New Roman"/>
        <family val="1"/>
      </rPr>
      <t xml:space="preserve">      </t>
    </r>
    <r>
      <rPr>
        <sz val="12"/>
        <rFont val="方正仿宋_GBK"/>
        <family val="4"/>
        <charset val="134"/>
      </rPr>
      <t>其他政府性基金债务发行费用支出</t>
    </r>
  </si>
  <si>
    <r>
      <rPr>
        <sz val="11"/>
        <rFont val="方正仿宋_GBK"/>
        <family val="4"/>
        <charset val="134"/>
      </rPr>
      <t>附表</t>
    </r>
    <r>
      <rPr>
        <sz val="11"/>
        <rFont val="Times New Roman"/>
        <family val="1"/>
      </rPr>
      <t>2-19</t>
    </r>
  </si>
  <si>
    <t>上年年执行数</t>
  </si>
  <si>
    <r>
      <rPr>
        <b/>
        <sz val="12"/>
        <color theme="1"/>
        <rFont val="方正仿宋_GBK"/>
        <family val="4"/>
        <charset val="134"/>
      </rPr>
      <t>注：</t>
    </r>
    <r>
      <rPr>
        <sz val="12"/>
        <color theme="1"/>
        <rFont val="方正仿宋_GBK"/>
        <family val="4"/>
        <charset val="134"/>
      </rPr>
      <t>全辖预算与本级预算一致，我区无政府性基金对下转移支付。</t>
    </r>
  </si>
  <si>
    <r>
      <rPr>
        <sz val="11"/>
        <rFont val="方正仿宋_GBK"/>
        <family val="4"/>
        <charset val="134"/>
      </rPr>
      <t>附表</t>
    </r>
    <r>
      <rPr>
        <sz val="11"/>
        <rFont val="Times New Roman"/>
        <family val="1"/>
      </rPr>
      <t>2-20</t>
    </r>
  </si>
  <si>
    <r>
      <rPr>
        <sz val="11"/>
        <rFont val="方正仿宋_GBK"/>
        <family val="4"/>
        <charset val="134"/>
      </rPr>
      <t>附表</t>
    </r>
    <r>
      <rPr>
        <sz val="11"/>
        <rFont val="Times New Roman"/>
        <family val="1"/>
      </rPr>
      <t>2-21</t>
    </r>
  </si>
  <si>
    <r>
      <rPr>
        <sz val="12"/>
        <rFont val="方正仿宋_GBK"/>
        <family val="4"/>
        <charset val="134"/>
      </rPr>
      <t>单位</t>
    </r>
    <r>
      <rPr>
        <sz val="12"/>
        <rFont val="Times New Roman"/>
        <family val="1"/>
      </rPr>
      <t>:</t>
    </r>
    <r>
      <rPr>
        <sz val="12"/>
        <rFont val="方正仿宋_GBK"/>
        <family val="4"/>
        <charset val="134"/>
      </rPr>
      <t>万元</t>
    </r>
  </si>
  <si>
    <t>二、股利、股息收入</t>
  </si>
  <si>
    <t>三、产权转让收入</t>
  </si>
  <si>
    <t>五、其他国有资本经营预算收入</t>
  </si>
  <si>
    <r>
      <rPr>
        <sz val="12"/>
        <rFont val="Times New Roman"/>
        <family val="1"/>
      </rPr>
      <t xml:space="preserve">    </t>
    </r>
    <r>
      <rPr>
        <sz val="12"/>
        <rFont val="方正仿宋_GBK"/>
        <family val="4"/>
        <charset val="134"/>
      </rPr>
      <t>国有资本经营预算转移支付收入</t>
    </r>
  </si>
  <si>
    <r>
      <rPr>
        <sz val="12"/>
        <rFont val="Times New Roman"/>
        <family val="1"/>
      </rPr>
      <t xml:space="preserve">    </t>
    </r>
    <r>
      <rPr>
        <sz val="12"/>
        <rFont val="方正仿宋_GBK"/>
        <family val="4"/>
        <charset val="134"/>
      </rPr>
      <t>国有资本经营预算上解收入</t>
    </r>
  </si>
  <si>
    <r>
      <rPr>
        <b/>
        <sz val="12"/>
        <rFont val="方正仿宋_GBK"/>
        <family val="4"/>
        <charset val="134"/>
      </rPr>
      <t>注：</t>
    </r>
    <r>
      <rPr>
        <sz val="12"/>
        <rFont val="方正仿宋_GBK"/>
        <family val="4"/>
        <charset val="134"/>
      </rPr>
      <t>全辖预算与本级预算一致，我区无国有资本经营预算收入。</t>
    </r>
  </si>
  <si>
    <r>
      <rPr>
        <sz val="11"/>
        <rFont val="方正仿宋_GBK"/>
        <family val="4"/>
        <charset val="134"/>
      </rPr>
      <t>附表</t>
    </r>
    <r>
      <rPr>
        <sz val="11"/>
        <rFont val="Times New Roman"/>
        <family val="1"/>
      </rPr>
      <t>2-22</t>
    </r>
  </si>
  <si>
    <t>项      目</t>
  </si>
  <si>
    <t>一、补充全国社会保障基金</t>
  </si>
  <si>
    <r>
      <rPr>
        <sz val="12"/>
        <rFont val="Times New Roman"/>
        <family val="1"/>
      </rPr>
      <t xml:space="preserve">      </t>
    </r>
    <r>
      <rPr>
        <sz val="12"/>
        <rFont val="方正仿宋_GBK"/>
        <family val="4"/>
        <charset val="134"/>
      </rPr>
      <t>国有资本经营预算补充社保基金支出</t>
    </r>
  </si>
  <si>
    <t>二、解决历史遗留问题及改革成本支出</t>
  </si>
  <si>
    <r>
      <rPr>
        <sz val="12"/>
        <rFont val="Times New Roman"/>
        <family val="1"/>
      </rPr>
      <t xml:space="preserve">      </t>
    </r>
    <r>
      <rPr>
        <sz val="12"/>
        <rFont val="方正仿宋_GBK"/>
        <family val="4"/>
        <charset val="134"/>
      </rPr>
      <t>厂办大集体改革支出</t>
    </r>
  </si>
  <si>
    <r>
      <rPr>
        <sz val="12"/>
        <rFont val="Times New Roman"/>
        <family val="1"/>
      </rPr>
      <t xml:space="preserve">      “</t>
    </r>
    <r>
      <rPr>
        <sz val="12"/>
        <rFont val="方正仿宋_GBK"/>
        <family val="4"/>
        <charset val="134"/>
      </rPr>
      <t>三供一业</t>
    </r>
    <r>
      <rPr>
        <sz val="12"/>
        <rFont val="Times New Roman"/>
        <family val="1"/>
      </rPr>
      <t>”</t>
    </r>
    <r>
      <rPr>
        <sz val="12"/>
        <rFont val="方正仿宋_GBK"/>
        <family val="4"/>
        <charset val="134"/>
      </rPr>
      <t>移交补助支出</t>
    </r>
  </si>
  <si>
    <t xml:space="preserve">      ……</t>
  </si>
  <si>
    <t>三、国有企业资本金注入</t>
  </si>
  <si>
    <r>
      <rPr>
        <sz val="12"/>
        <rFont val="Times New Roman"/>
        <family val="1"/>
      </rPr>
      <t xml:space="preserve">      </t>
    </r>
    <r>
      <rPr>
        <sz val="12"/>
        <rFont val="方正仿宋_GBK"/>
        <family val="4"/>
        <charset val="134"/>
      </rPr>
      <t>国有经济结构调整支出</t>
    </r>
  </si>
  <si>
    <t>四、国有企业政策性补贴</t>
  </si>
  <si>
    <r>
      <rPr>
        <sz val="12"/>
        <rFont val="Times New Roman"/>
        <family val="1"/>
      </rPr>
      <t xml:space="preserve">      </t>
    </r>
    <r>
      <rPr>
        <sz val="12"/>
        <rFont val="方正仿宋_GBK"/>
        <family val="4"/>
        <charset val="134"/>
      </rPr>
      <t>国有企业政策性补贴</t>
    </r>
  </si>
  <si>
    <t>五、金融国有资本经营预算支出</t>
  </si>
  <si>
    <r>
      <rPr>
        <sz val="12"/>
        <rFont val="Times New Roman"/>
        <family val="1"/>
      </rPr>
      <t xml:space="preserve">      </t>
    </r>
    <r>
      <rPr>
        <sz val="12"/>
        <rFont val="方正仿宋_GBK"/>
        <family val="4"/>
        <charset val="134"/>
      </rPr>
      <t>资本支出</t>
    </r>
  </si>
  <si>
    <t>六、其他国有资本经营预算支出</t>
  </si>
  <si>
    <r>
      <rPr>
        <sz val="12"/>
        <rFont val="Times New Roman"/>
        <family val="1"/>
      </rPr>
      <t xml:space="preserve">      </t>
    </r>
    <r>
      <rPr>
        <sz val="12"/>
        <rFont val="方正仿宋_GBK"/>
        <family val="4"/>
        <charset val="134"/>
      </rPr>
      <t>其他国有资本经营预算支出</t>
    </r>
  </si>
  <si>
    <r>
      <rPr>
        <sz val="12"/>
        <rFont val="Times New Roman"/>
        <family val="1"/>
      </rPr>
      <t xml:space="preserve"> </t>
    </r>
    <r>
      <rPr>
        <sz val="12"/>
        <color indexed="8"/>
        <rFont val="Times New Roman"/>
        <family val="1"/>
      </rPr>
      <t xml:space="preserve">   </t>
    </r>
    <r>
      <rPr>
        <sz val="12"/>
        <color indexed="8"/>
        <rFont val="方正仿宋_GBK"/>
        <family val="4"/>
        <charset val="134"/>
      </rPr>
      <t>国有资本经营预算转移支付支出</t>
    </r>
  </si>
  <si>
    <r>
      <rPr>
        <sz val="12"/>
        <rFont val="Times New Roman"/>
        <family val="1"/>
      </rPr>
      <t xml:space="preserve">    </t>
    </r>
    <r>
      <rPr>
        <sz val="12"/>
        <rFont val="方正仿宋_GBK"/>
        <family val="4"/>
        <charset val="134"/>
      </rPr>
      <t>国有资本经营预算上解支出</t>
    </r>
  </si>
  <si>
    <r>
      <rPr>
        <sz val="12"/>
        <rFont val="Times New Roman"/>
        <family val="1"/>
      </rPr>
      <t xml:space="preserve">    </t>
    </r>
    <r>
      <rPr>
        <sz val="12"/>
        <rFont val="方正仿宋_GBK"/>
        <family val="4"/>
        <charset val="134"/>
      </rPr>
      <t>国有资本经营预算调出资金</t>
    </r>
  </si>
  <si>
    <r>
      <rPr>
        <b/>
        <sz val="12"/>
        <rFont val="方正仿宋_GBK"/>
        <family val="4"/>
        <charset val="134"/>
      </rPr>
      <t>注：</t>
    </r>
    <r>
      <rPr>
        <sz val="12"/>
        <rFont val="方正仿宋_GBK"/>
        <family val="4"/>
        <charset val="134"/>
      </rPr>
      <t>全辖预算与本级预算一致，我区无国有资本经营预算支出。</t>
    </r>
  </si>
  <si>
    <r>
      <rPr>
        <sz val="11"/>
        <rFont val="方正仿宋_GBK"/>
        <family val="4"/>
        <charset val="134"/>
      </rPr>
      <t>附表</t>
    </r>
    <r>
      <rPr>
        <sz val="11"/>
        <rFont val="Times New Roman"/>
        <family val="1"/>
      </rPr>
      <t>2-23</t>
    </r>
  </si>
  <si>
    <r>
      <rPr>
        <sz val="11"/>
        <rFont val="方正仿宋_GBK"/>
        <family val="4"/>
        <charset val="134"/>
      </rPr>
      <t>附表</t>
    </r>
    <r>
      <rPr>
        <sz val="11"/>
        <rFont val="Times New Roman"/>
        <family val="1"/>
      </rPr>
      <t>2-24</t>
    </r>
  </si>
  <si>
    <r>
      <rPr>
        <sz val="12"/>
        <rFont val="Times New Roman"/>
        <family val="1"/>
      </rPr>
      <t xml:space="preserve">   </t>
    </r>
    <r>
      <rPr>
        <sz val="12"/>
        <color indexed="8"/>
        <rFont val="Times New Roman"/>
        <family val="1"/>
      </rPr>
      <t xml:space="preserve"> </t>
    </r>
    <r>
      <rPr>
        <sz val="12"/>
        <color indexed="8"/>
        <rFont val="方正仿宋_GBK"/>
        <family val="4"/>
        <charset val="134"/>
      </rPr>
      <t>国有资本经营预算转移支付支出</t>
    </r>
  </si>
  <si>
    <r>
      <rPr>
        <sz val="11"/>
        <color indexed="8"/>
        <rFont val="方正仿宋_GBK"/>
        <family val="4"/>
        <charset val="134"/>
      </rPr>
      <t>附表</t>
    </r>
    <r>
      <rPr>
        <sz val="11"/>
        <color rgb="FF000000"/>
        <rFont val="Times New Roman"/>
        <family val="1"/>
      </rPr>
      <t>2-</t>
    </r>
    <r>
      <rPr>
        <sz val="11"/>
        <color indexed="8"/>
        <rFont val="Times New Roman"/>
        <family val="1"/>
      </rPr>
      <t>25</t>
    </r>
  </si>
  <si>
    <r>
      <rPr>
        <sz val="12"/>
        <color indexed="8"/>
        <rFont val="方正仿宋_GBK"/>
        <family val="4"/>
        <charset val="134"/>
      </rPr>
      <t>单位</t>
    </r>
    <r>
      <rPr>
        <sz val="12"/>
        <color indexed="8"/>
        <rFont val="Times New Roman"/>
        <family val="1"/>
      </rPr>
      <t>:</t>
    </r>
    <r>
      <rPr>
        <sz val="12"/>
        <color indexed="8"/>
        <rFont val="方正仿宋_GBK"/>
        <family val="4"/>
        <charset val="134"/>
      </rPr>
      <t>万元</t>
    </r>
  </si>
  <si>
    <t>科目/项目</t>
  </si>
  <si>
    <t>**地区</t>
  </si>
  <si>
    <t>**</t>
  </si>
  <si>
    <t>……</t>
  </si>
  <si>
    <r>
      <rPr>
        <b/>
        <sz val="12"/>
        <color indexed="8"/>
        <rFont val="方正仿宋_GBK"/>
        <family val="4"/>
        <charset val="134"/>
      </rPr>
      <t>注：</t>
    </r>
    <r>
      <rPr>
        <sz val="12"/>
        <color indexed="8"/>
        <rFont val="方正仿宋_GBK"/>
        <family val="4"/>
        <charset val="134"/>
      </rPr>
      <t>根据《财政部办公厅关于印发财政预决算领域基层政务公开标准指引的通知》（财办发〔</t>
    </r>
    <r>
      <rPr>
        <sz val="12"/>
        <color indexed="8"/>
        <rFont val="Times New Roman"/>
        <family val="1"/>
      </rPr>
      <t>2019</t>
    </r>
    <r>
      <rPr>
        <sz val="12"/>
        <color indexed="8"/>
        <rFont val="方正仿宋_GBK"/>
        <family val="4"/>
        <charset val="134"/>
      </rPr>
      <t>〕</t>
    </r>
    <r>
      <rPr>
        <sz val="12"/>
        <color indexed="8"/>
        <rFont val="Times New Roman"/>
        <family val="1"/>
      </rPr>
      <t>77</t>
    </r>
    <r>
      <rPr>
        <sz val="12"/>
        <color indexed="8"/>
        <rFont val="方正仿宋_GBK"/>
        <family val="4"/>
        <charset val="134"/>
      </rPr>
      <t>号）相关规定，需公开国有资本经营预算对下转移支付情况（无数据也需公开空表）。我区无国有资本经营预算对下转移支付，所以本表为空。</t>
    </r>
  </si>
  <si>
    <r>
      <rPr>
        <sz val="11"/>
        <rFont val="方正仿宋_GBK"/>
        <family val="4"/>
        <charset val="134"/>
      </rPr>
      <t>附表</t>
    </r>
    <r>
      <rPr>
        <sz val="11"/>
        <rFont val="Times New Roman"/>
        <family val="1"/>
      </rPr>
      <t>2-26</t>
    </r>
  </si>
  <si>
    <t>2024年南京经开区级国有资本经营预算支出表
（按经济科目分类）</t>
  </si>
  <si>
    <r>
      <rPr>
        <b/>
        <sz val="12"/>
        <color indexed="8"/>
        <rFont val="方正楷体_GBK"/>
        <family val="4"/>
        <charset val="134"/>
      </rPr>
      <t>南京经开区级支出总计</t>
    </r>
  </si>
  <si>
    <t>一、对企业补助</t>
  </si>
  <si>
    <r>
      <rPr>
        <sz val="12"/>
        <color indexed="8"/>
        <rFont val="Times New Roman"/>
        <family val="1"/>
      </rPr>
      <t xml:space="preserve">        </t>
    </r>
    <r>
      <rPr>
        <sz val="12"/>
        <color indexed="8"/>
        <rFont val="方正仿宋_GBK"/>
        <family val="4"/>
        <charset val="134"/>
      </rPr>
      <t>费用补贴</t>
    </r>
  </si>
  <si>
    <t xml:space="preserve">        ……</t>
  </si>
  <si>
    <t>二、对企业资本性支出</t>
  </si>
  <si>
    <r>
      <rPr>
        <sz val="12"/>
        <color indexed="8"/>
        <rFont val="Times New Roman"/>
        <family val="1"/>
      </rPr>
      <t xml:space="preserve">        </t>
    </r>
    <r>
      <rPr>
        <sz val="12"/>
        <color indexed="8"/>
        <rFont val="方正仿宋_GBK"/>
        <family val="4"/>
        <charset val="134"/>
      </rPr>
      <t>对企业资本性支出（一）</t>
    </r>
  </si>
  <si>
    <r>
      <rPr>
        <sz val="11"/>
        <color indexed="8"/>
        <rFont val="方正仿宋_GBK"/>
        <family val="4"/>
        <charset val="134"/>
      </rPr>
      <t>附表</t>
    </r>
    <r>
      <rPr>
        <sz val="11"/>
        <color rgb="FF000000"/>
        <rFont val="Times New Roman"/>
        <family val="1"/>
      </rPr>
      <t>2-</t>
    </r>
    <r>
      <rPr>
        <sz val="11"/>
        <color indexed="8"/>
        <rFont val="Times New Roman"/>
        <family val="1"/>
      </rPr>
      <t>27</t>
    </r>
  </si>
  <si>
    <r>
      <rPr>
        <sz val="12"/>
        <rFont val="方正黑体_GBK"/>
        <family val="4"/>
        <charset val="134"/>
      </rPr>
      <t xml:space="preserve">收 </t>
    </r>
    <r>
      <rPr>
        <sz val="12"/>
        <color indexed="8"/>
        <rFont val="方正黑体_GBK"/>
        <family val="4"/>
        <charset val="134"/>
      </rPr>
      <t>入 项 目</t>
    </r>
  </si>
  <si>
    <t>一、企业职工基本养老保险基金收入</t>
  </si>
  <si>
    <t>二、城乡居民基本养老保险基金收入</t>
  </si>
  <si>
    <t>三、 机关事业单位基本养老保险基金收入</t>
  </si>
  <si>
    <t>四、职工基本医疗保险（含生育保险）基金收入</t>
  </si>
  <si>
    <t>五、城乡居民基本医疗保险基金收入</t>
  </si>
  <si>
    <t>六、工伤保险基金收入</t>
  </si>
  <si>
    <t>七、失业保险基金收入</t>
  </si>
  <si>
    <t>八、其他社会保险基金收入</t>
  </si>
  <si>
    <r>
      <rPr>
        <b/>
        <sz val="12"/>
        <rFont val="方正楷体_GBK"/>
        <family val="4"/>
        <charset val="134"/>
      </rPr>
      <t>收入合计</t>
    </r>
  </si>
  <si>
    <t>九、上年结余收入</t>
  </si>
  <si>
    <t>十、社会保险基金上级补助收入</t>
  </si>
  <si>
    <t>十一、社会保险基金转移收入</t>
  </si>
  <si>
    <r>
      <rPr>
        <b/>
        <sz val="12"/>
        <color indexed="8"/>
        <rFont val="方正楷体_GBK"/>
        <family val="4"/>
        <charset val="134"/>
      </rPr>
      <t>收入总计</t>
    </r>
  </si>
  <si>
    <r>
      <rPr>
        <b/>
        <sz val="12"/>
        <color rgb="FF000000"/>
        <rFont val="方正仿宋_GBK"/>
        <family val="4"/>
        <charset val="134"/>
      </rPr>
      <t>注：</t>
    </r>
    <r>
      <rPr>
        <sz val="12"/>
        <color rgb="FF000000"/>
        <rFont val="方正仿宋_GBK"/>
        <family val="4"/>
        <charset val="134"/>
      </rPr>
      <t>全辖预算与本级预算一致，我区无社会保险基金预算收入。</t>
    </r>
  </si>
  <si>
    <r>
      <rPr>
        <sz val="11"/>
        <color indexed="8"/>
        <rFont val="方正仿宋_GBK"/>
        <family val="4"/>
        <charset val="134"/>
      </rPr>
      <t>附表</t>
    </r>
    <r>
      <rPr>
        <sz val="11"/>
        <color rgb="FF000000"/>
        <rFont val="Times New Roman"/>
        <family val="1"/>
      </rPr>
      <t>2-</t>
    </r>
    <r>
      <rPr>
        <sz val="11"/>
        <color indexed="8"/>
        <rFont val="Times New Roman"/>
        <family val="1"/>
      </rPr>
      <t>28</t>
    </r>
  </si>
  <si>
    <r>
      <rPr>
        <sz val="12"/>
        <rFont val="方正黑体_GBK"/>
        <family val="4"/>
        <charset val="134"/>
      </rPr>
      <t>支 出</t>
    </r>
    <r>
      <rPr>
        <sz val="12"/>
        <color indexed="8"/>
        <rFont val="方正黑体_GBK"/>
        <family val="4"/>
        <charset val="134"/>
      </rPr>
      <t xml:space="preserve"> 项 目</t>
    </r>
  </si>
  <si>
    <t>一、企业职工基本养老保险基金支出</t>
  </si>
  <si>
    <r>
      <rPr>
        <sz val="12"/>
        <rFont val="Times New Roman"/>
        <family val="1"/>
      </rPr>
      <t xml:space="preserve"> 1. </t>
    </r>
    <r>
      <rPr>
        <sz val="12"/>
        <rFont val="方正仿宋_GBK"/>
        <family val="4"/>
        <charset val="134"/>
      </rPr>
      <t>基本养老金</t>
    </r>
  </si>
  <si>
    <r>
      <rPr>
        <sz val="12"/>
        <rFont val="Times New Roman"/>
        <family val="1"/>
      </rPr>
      <t xml:space="preserve"> 2. </t>
    </r>
    <r>
      <rPr>
        <sz val="12"/>
        <rFont val="方正仿宋_GBK"/>
        <family val="4"/>
        <charset val="134"/>
      </rPr>
      <t>医疗补助金</t>
    </r>
  </si>
  <si>
    <r>
      <rPr>
        <sz val="12"/>
        <rFont val="Times New Roman"/>
        <family val="1"/>
      </rPr>
      <t xml:space="preserve"> 3. </t>
    </r>
    <r>
      <rPr>
        <sz val="12"/>
        <rFont val="方正仿宋_GBK"/>
        <family val="4"/>
        <charset val="134"/>
      </rPr>
      <t>丧葬抚恤补助</t>
    </r>
  </si>
  <si>
    <r>
      <rPr>
        <sz val="12"/>
        <rFont val="Times New Roman"/>
        <family val="1"/>
      </rPr>
      <t xml:space="preserve"> 4. </t>
    </r>
    <r>
      <rPr>
        <sz val="12"/>
        <rFont val="方正仿宋_GBK"/>
        <family val="4"/>
        <charset val="134"/>
      </rPr>
      <t>其他企业职工基本养老保险基金支出</t>
    </r>
  </si>
  <si>
    <t>二、城乡居民基本养老保险基金支出</t>
  </si>
  <si>
    <r>
      <rPr>
        <sz val="12"/>
        <color indexed="8"/>
        <rFont val="Times New Roman"/>
        <family val="1"/>
      </rPr>
      <t xml:space="preserve">1. </t>
    </r>
    <r>
      <rPr>
        <sz val="12"/>
        <color indexed="8"/>
        <rFont val="方正仿宋_GBK"/>
        <family val="4"/>
        <charset val="134"/>
      </rPr>
      <t>基础养老金支出</t>
    </r>
  </si>
  <si>
    <r>
      <rPr>
        <sz val="12"/>
        <color indexed="8"/>
        <rFont val="Times New Roman"/>
        <family val="1"/>
      </rPr>
      <t xml:space="preserve">2. </t>
    </r>
    <r>
      <rPr>
        <sz val="12"/>
        <color indexed="8"/>
        <rFont val="方正仿宋_GBK"/>
        <family val="4"/>
        <charset val="134"/>
      </rPr>
      <t>个人账户养老金支出</t>
    </r>
  </si>
  <si>
    <r>
      <rPr>
        <sz val="12"/>
        <color indexed="8"/>
        <rFont val="Times New Roman"/>
        <family val="1"/>
      </rPr>
      <t xml:space="preserve">3. </t>
    </r>
    <r>
      <rPr>
        <sz val="12"/>
        <color indexed="8"/>
        <rFont val="方正仿宋_GBK"/>
        <family val="4"/>
        <charset val="134"/>
      </rPr>
      <t>丧葬抚恤补助支出</t>
    </r>
  </si>
  <si>
    <r>
      <rPr>
        <sz val="12"/>
        <color indexed="8"/>
        <rFont val="Times New Roman"/>
        <family val="1"/>
      </rPr>
      <t xml:space="preserve">4. </t>
    </r>
    <r>
      <rPr>
        <sz val="12"/>
        <color indexed="8"/>
        <rFont val="方正仿宋_GBK"/>
        <family val="4"/>
        <charset val="134"/>
      </rPr>
      <t>其他城乡居民基本养老保险基金支出</t>
    </r>
  </si>
  <si>
    <t>三、机关事业单位基本养老保险基金支出</t>
  </si>
  <si>
    <r>
      <rPr>
        <sz val="12"/>
        <color indexed="8"/>
        <rFont val="Times New Roman"/>
        <family val="1"/>
      </rPr>
      <t xml:space="preserve">1. </t>
    </r>
    <r>
      <rPr>
        <sz val="12"/>
        <color indexed="8"/>
        <rFont val="方正仿宋_GBK"/>
        <family val="4"/>
        <charset val="134"/>
      </rPr>
      <t>基本养老金支出</t>
    </r>
  </si>
  <si>
    <r>
      <rPr>
        <sz val="12"/>
        <color indexed="8"/>
        <rFont val="Times New Roman"/>
        <family val="1"/>
      </rPr>
      <t xml:space="preserve">2. </t>
    </r>
    <r>
      <rPr>
        <sz val="12"/>
        <color indexed="8"/>
        <rFont val="方正仿宋_GBK"/>
        <family val="4"/>
        <charset val="134"/>
      </rPr>
      <t>其他机关事业单位基本养老保险基金支出</t>
    </r>
  </si>
  <si>
    <t>四、职工基本医疗保险（含生育保险）基金支出</t>
  </si>
  <si>
    <r>
      <rPr>
        <sz val="12"/>
        <color indexed="8"/>
        <rFont val="Times New Roman"/>
        <family val="1"/>
      </rPr>
      <t xml:space="preserve">1. </t>
    </r>
    <r>
      <rPr>
        <sz val="12"/>
        <color indexed="8"/>
        <rFont val="方正仿宋_GBK"/>
        <family val="4"/>
        <charset val="134"/>
      </rPr>
      <t>职工基本医疗保险统筹基金</t>
    </r>
  </si>
  <si>
    <r>
      <rPr>
        <sz val="12"/>
        <color indexed="8"/>
        <rFont val="Times New Roman"/>
        <family val="1"/>
      </rPr>
      <t xml:space="preserve">2. </t>
    </r>
    <r>
      <rPr>
        <sz val="12"/>
        <color indexed="8"/>
        <rFont val="方正仿宋_GBK"/>
        <family val="4"/>
        <charset val="134"/>
      </rPr>
      <t>职工医疗保险个人账户基金</t>
    </r>
  </si>
  <si>
    <r>
      <rPr>
        <sz val="12"/>
        <color indexed="8"/>
        <rFont val="Times New Roman"/>
        <family val="1"/>
      </rPr>
      <t xml:space="preserve">3. </t>
    </r>
    <r>
      <rPr>
        <sz val="12"/>
        <color indexed="8"/>
        <rFont val="方正仿宋_GBK"/>
        <family val="4"/>
        <charset val="134"/>
      </rPr>
      <t>其他职工基本医疗保险基金支出</t>
    </r>
  </si>
  <si>
    <t>五、城乡居民基本医疗保险基金支出</t>
  </si>
  <si>
    <r>
      <rPr>
        <sz val="12"/>
        <color indexed="8"/>
        <rFont val="Times New Roman"/>
        <family val="1"/>
      </rPr>
      <t xml:space="preserve">1. </t>
    </r>
    <r>
      <rPr>
        <sz val="12"/>
        <color indexed="8"/>
        <rFont val="方正仿宋_GBK"/>
        <family val="4"/>
        <charset val="134"/>
      </rPr>
      <t>城乡居民基本医疗保险基金医疗待遇支出</t>
    </r>
  </si>
  <si>
    <r>
      <rPr>
        <sz val="12"/>
        <color indexed="8"/>
        <rFont val="Times New Roman"/>
        <family val="1"/>
      </rPr>
      <t xml:space="preserve">2. </t>
    </r>
    <r>
      <rPr>
        <sz val="12"/>
        <color indexed="8"/>
        <rFont val="方正仿宋_GBK"/>
        <family val="4"/>
        <charset val="134"/>
      </rPr>
      <t>城乡居民大病保险支出</t>
    </r>
  </si>
  <si>
    <r>
      <rPr>
        <sz val="12"/>
        <color indexed="8"/>
        <rFont val="Times New Roman"/>
        <family val="1"/>
      </rPr>
      <t xml:space="preserve">3. </t>
    </r>
    <r>
      <rPr>
        <sz val="12"/>
        <color indexed="8"/>
        <rFont val="方正仿宋_GBK"/>
        <family val="4"/>
        <charset val="134"/>
      </rPr>
      <t>其他城乡居民基本医疗保险基金支出</t>
    </r>
  </si>
  <si>
    <t>六、工伤保险基金支出</t>
  </si>
  <si>
    <r>
      <rPr>
        <sz val="12"/>
        <color indexed="8"/>
        <rFont val="Times New Roman"/>
        <family val="1"/>
      </rPr>
      <t xml:space="preserve">1. </t>
    </r>
    <r>
      <rPr>
        <sz val="12"/>
        <color indexed="8"/>
        <rFont val="方正仿宋_GBK"/>
        <family val="4"/>
        <charset val="134"/>
      </rPr>
      <t>工伤保险待遇</t>
    </r>
  </si>
  <si>
    <r>
      <rPr>
        <sz val="12"/>
        <color indexed="8"/>
        <rFont val="Times New Roman"/>
        <family val="1"/>
      </rPr>
      <t xml:space="preserve">2. </t>
    </r>
    <r>
      <rPr>
        <sz val="12"/>
        <color indexed="8"/>
        <rFont val="方正仿宋_GBK"/>
        <family val="4"/>
        <charset val="134"/>
      </rPr>
      <t>劳动能力鉴定支出</t>
    </r>
  </si>
  <si>
    <r>
      <rPr>
        <sz val="12"/>
        <color indexed="8"/>
        <rFont val="Times New Roman"/>
        <family val="1"/>
      </rPr>
      <t xml:space="preserve">3. </t>
    </r>
    <r>
      <rPr>
        <sz val="12"/>
        <color indexed="8"/>
        <rFont val="方正仿宋_GBK"/>
        <family val="4"/>
        <charset val="134"/>
      </rPr>
      <t>工伤预防费用支出</t>
    </r>
  </si>
  <si>
    <r>
      <rPr>
        <sz val="12"/>
        <color indexed="8"/>
        <rFont val="Times New Roman"/>
        <family val="1"/>
      </rPr>
      <t xml:space="preserve">4. </t>
    </r>
    <r>
      <rPr>
        <sz val="12"/>
        <color indexed="8"/>
        <rFont val="方正仿宋_GBK"/>
        <family val="4"/>
        <charset val="134"/>
      </rPr>
      <t>其他工伤保险基金支出</t>
    </r>
  </si>
  <si>
    <t>七、失业保险基金支出</t>
  </si>
  <si>
    <r>
      <rPr>
        <sz val="12"/>
        <color indexed="8"/>
        <rFont val="Times New Roman"/>
        <family val="1"/>
      </rPr>
      <t xml:space="preserve">1. </t>
    </r>
    <r>
      <rPr>
        <sz val="12"/>
        <color indexed="8"/>
        <rFont val="方正仿宋_GBK"/>
        <family val="4"/>
        <charset val="134"/>
      </rPr>
      <t>失业保险金</t>
    </r>
  </si>
  <si>
    <r>
      <rPr>
        <sz val="12"/>
        <color indexed="8"/>
        <rFont val="Times New Roman"/>
        <family val="1"/>
      </rPr>
      <t xml:space="preserve">2. </t>
    </r>
    <r>
      <rPr>
        <sz val="12"/>
        <color indexed="8"/>
        <rFont val="方正仿宋_GBK"/>
        <family val="4"/>
        <charset val="134"/>
      </rPr>
      <t>医疗保险费</t>
    </r>
  </si>
  <si>
    <r>
      <rPr>
        <sz val="12"/>
        <rFont val="Times New Roman"/>
        <family val="1"/>
      </rPr>
      <t xml:space="preserve">3. </t>
    </r>
    <r>
      <rPr>
        <sz val="12"/>
        <rFont val="方正仿宋_GBK"/>
        <family val="4"/>
        <charset val="134"/>
      </rPr>
      <t>丧葬抚恤补助</t>
    </r>
  </si>
  <si>
    <r>
      <rPr>
        <sz val="12"/>
        <rFont val="Times New Roman"/>
        <family val="1"/>
      </rPr>
      <t xml:space="preserve">4. </t>
    </r>
    <r>
      <rPr>
        <sz val="12"/>
        <rFont val="方正仿宋_GBK"/>
        <family val="4"/>
        <charset val="134"/>
      </rPr>
      <t>职业培训和职业介绍补贴</t>
    </r>
  </si>
  <si>
    <r>
      <rPr>
        <sz val="12"/>
        <rFont val="Times New Roman"/>
        <family val="1"/>
      </rPr>
      <t xml:space="preserve">5. </t>
    </r>
    <r>
      <rPr>
        <sz val="12"/>
        <rFont val="方正仿宋_GBK"/>
        <family val="4"/>
        <charset val="134"/>
      </rPr>
      <t>技能提升补贴支出</t>
    </r>
  </si>
  <si>
    <r>
      <rPr>
        <sz val="12"/>
        <rFont val="Times New Roman"/>
        <family val="1"/>
      </rPr>
      <t xml:space="preserve">6. </t>
    </r>
    <r>
      <rPr>
        <sz val="12"/>
        <rFont val="方正仿宋_GBK"/>
        <family val="4"/>
        <charset val="134"/>
      </rPr>
      <t>稳定岗位补贴支出</t>
    </r>
  </si>
  <si>
    <r>
      <rPr>
        <sz val="12"/>
        <rFont val="Times New Roman"/>
        <family val="1"/>
      </rPr>
      <t xml:space="preserve">7. </t>
    </r>
    <r>
      <rPr>
        <sz val="12"/>
        <rFont val="方正仿宋_GBK"/>
        <family val="4"/>
        <charset val="134"/>
      </rPr>
      <t>其他费用支出</t>
    </r>
  </si>
  <si>
    <r>
      <rPr>
        <sz val="12"/>
        <rFont val="Times New Roman"/>
        <family val="1"/>
      </rPr>
      <t xml:space="preserve">8. </t>
    </r>
    <r>
      <rPr>
        <sz val="12"/>
        <rFont val="方正仿宋_GBK"/>
        <family val="4"/>
        <charset val="134"/>
      </rPr>
      <t>其他失业保险基金支出</t>
    </r>
  </si>
  <si>
    <t>八、其他社会保险基金支出</t>
  </si>
  <si>
    <t>九、年终结余</t>
  </si>
  <si>
    <t>十、社会保险基金上解上级支出</t>
  </si>
  <si>
    <t>十一、社会保险基金转移支出</t>
  </si>
  <si>
    <r>
      <rPr>
        <b/>
        <sz val="12"/>
        <color indexed="8"/>
        <rFont val="方正仿宋_GBK"/>
        <family val="4"/>
        <charset val="134"/>
      </rPr>
      <t>支出总计</t>
    </r>
    <r>
      <rPr>
        <b/>
        <sz val="12"/>
        <color indexed="8"/>
        <rFont val="Times New Roman"/>
        <family val="1"/>
      </rPr>
      <t xml:space="preserve">   </t>
    </r>
  </si>
  <si>
    <r>
      <rPr>
        <b/>
        <sz val="12"/>
        <color rgb="FF000000"/>
        <rFont val="方正仿宋_GBK"/>
        <family val="4"/>
        <charset val="134"/>
      </rPr>
      <t>注：</t>
    </r>
    <r>
      <rPr>
        <sz val="12"/>
        <color rgb="FF000000"/>
        <rFont val="方正仿宋_GBK"/>
        <family val="4"/>
        <charset val="134"/>
      </rPr>
      <t>全辖预算与本级预算一致，我区无社会保险基金预算支出。</t>
    </r>
  </si>
  <si>
    <r>
      <rPr>
        <sz val="11"/>
        <color indexed="8"/>
        <rFont val="方正仿宋_GBK"/>
        <family val="4"/>
        <charset val="134"/>
      </rPr>
      <t>附表</t>
    </r>
    <r>
      <rPr>
        <sz val="11"/>
        <color rgb="FF000000"/>
        <rFont val="Times New Roman"/>
        <family val="1"/>
      </rPr>
      <t>2-</t>
    </r>
    <r>
      <rPr>
        <sz val="11"/>
        <color indexed="8"/>
        <rFont val="Times New Roman"/>
        <family val="1"/>
      </rPr>
      <t>29</t>
    </r>
  </si>
  <si>
    <t>三、机关事业单位基本养老保险基金收入</t>
  </si>
  <si>
    <t>8.其他社会保险基金收入</t>
  </si>
  <si>
    <t xml:space="preserve">    新型农村合作医疗基金收入</t>
  </si>
  <si>
    <t xml:space="preserve">    城镇居民基本医疗保险基金收入</t>
  </si>
  <si>
    <r>
      <rPr>
        <b/>
        <sz val="12"/>
        <rFont val="方正楷体_GBK"/>
        <family val="4"/>
        <charset val="134"/>
      </rPr>
      <t>南京经开区级收入合计</t>
    </r>
  </si>
  <si>
    <t>十、社会保险基金上解下拨收入</t>
  </si>
  <si>
    <r>
      <rPr>
        <sz val="12"/>
        <color indexed="8"/>
        <rFont val="Times New Roman"/>
        <family val="1"/>
      </rPr>
      <t xml:space="preserve">1. </t>
    </r>
    <r>
      <rPr>
        <sz val="12"/>
        <color indexed="8"/>
        <rFont val="方正仿宋_GBK"/>
        <family val="4"/>
        <charset val="134"/>
      </rPr>
      <t>社会保险基金上级补助收入</t>
    </r>
  </si>
  <si>
    <r>
      <rPr>
        <sz val="12"/>
        <color indexed="8"/>
        <rFont val="Times New Roman"/>
        <family val="1"/>
      </rPr>
      <t xml:space="preserve">2. </t>
    </r>
    <r>
      <rPr>
        <sz val="12"/>
        <color indexed="8"/>
        <rFont val="方正仿宋_GBK"/>
        <family val="4"/>
        <charset val="134"/>
      </rPr>
      <t>社会保险基金下级上解收入</t>
    </r>
  </si>
  <si>
    <r>
      <rPr>
        <sz val="12"/>
        <color indexed="8"/>
        <rFont val="Times New Roman"/>
        <family val="1"/>
      </rPr>
      <t xml:space="preserve">1. </t>
    </r>
    <r>
      <rPr>
        <sz val="12"/>
        <color indexed="8"/>
        <rFont val="方正仿宋_GBK"/>
        <family val="4"/>
        <charset val="134"/>
      </rPr>
      <t>企业职工基本养老保险转移收入</t>
    </r>
  </si>
  <si>
    <r>
      <rPr>
        <sz val="12"/>
        <color indexed="8"/>
        <rFont val="Times New Roman"/>
        <family val="1"/>
      </rPr>
      <t xml:space="preserve">2. </t>
    </r>
    <r>
      <rPr>
        <sz val="12"/>
        <color indexed="8"/>
        <rFont val="方正仿宋_GBK"/>
        <family val="4"/>
        <charset val="134"/>
      </rPr>
      <t>机关事业单位基本养老保险转移收入</t>
    </r>
  </si>
  <si>
    <r>
      <rPr>
        <b/>
        <sz val="12"/>
        <color indexed="8"/>
        <rFont val="方正楷体_GBK"/>
        <family val="4"/>
        <charset val="134"/>
      </rPr>
      <t>南京经开区级收入总计</t>
    </r>
  </si>
  <si>
    <r>
      <rPr>
        <sz val="11"/>
        <color indexed="8"/>
        <rFont val="方正仿宋_GBK"/>
        <family val="4"/>
        <charset val="134"/>
      </rPr>
      <t>附表</t>
    </r>
    <r>
      <rPr>
        <sz val="11"/>
        <color rgb="FF000000"/>
        <rFont val="Times New Roman"/>
        <family val="1"/>
      </rPr>
      <t>2-</t>
    </r>
    <r>
      <rPr>
        <sz val="11"/>
        <color indexed="8"/>
        <rFont val="Times New Roman"/>
        <family val="1"/>
      </rPr>
      <t>30</t>
    </r>
  </si>
  <si>
    <r>
      <rPr>
        <sz val="11"/>
        <color indexed="8"/>
        <rFont val="方正仿宋_GBK"/>
        <family val="4"/>
        <charset val="134"/>
      </rPr>
      <t>附表</t>
    </r>
    <r>
      <rPr>
        <sz val="11"/>
        <color rgb="FF000000"/>
        <rFont val="Times New Roman"/>
        <family val="1"/>
      </rPr>
      <t>2-</t>
    </r>
    <r>
      <rPr>
        <sz val="11"/>
        <color indexed="8"/>
        <rFont val="Times New Roman"/>
        <family val="1"/>
      </rPr>
      <t>31</t>
    </r>
  </si>
  <si>
    <t>2023年南京经开区地方政府债务限额及余额情况表</t>
  </si>
  <si>
    <t>地   区</t>
  </si>
  <si>
    <t>2023年债务限额</t>
  </si>
  <si>
    <t>2023年债务余额预计执行数</t>
  </si>
  <si>
    <t>2019年债务超限额情况</t>
  </si>
  <si>
    <t>一般债务</t>
  </si>
  <si>
    <t>专项债务</t>
  </si>
  <si>
    <r>
      <rPr>
        <sz val="12"/>
        <rFont val="方正黑体_GBK"/>
        <family val="4"/>
        <charset val="134"/>
      </rPr>
      <t>一般债务</t>
    </r>
  </si>
  <si>
    <r>
      <rPr>
        <sz val="12"/>
        <rFont val="方正黑体_GBK"/>
        <family val="4"/>
        <charset val="134"/>
      </rPr>
      <t>专项债务</t>
    </r>
  </si>
  <si>
    <r>
      <rPr>
        <sz val="12"/>
        <rFont val="方正仿宋_GBK"/>
        <family val="4"/>
        <charset val="134"/>
      </rPr>
      <t>公</t>
    </r>
    <r>
      <rPr>
        <sz val="12"/>
        <rFont val="Times New Roman"/>
        <family val="1"/>
      </rPr>
      <t xml:space="preserve">  </t>
    </r>
    <r>
      <rPr>
        <sz val="12"/>
        <rFont val="方正仿宋_GBK"/>
        <family val="4"/>
        <charset val="134"/>
      </rPr>
      <t>式</t>
    </r>
  </si>
  <si>
    <t>A=B+C</t>
  </si>
  <si>
    <t>B</t>
  </si>
  <si>
    <t>C</t>
  </si>
  <si>
    <t>D=E+F</t>
  </si>
  <si>
    <t>E</t>
  </si>
  <si>
    <t>F</t>
  </si>
  <si>
    <t>G=H+I</t>
  </si>
  <si>
    <t>H</t>
  </si>
  <si>
    <t>I</t>
  </si>
  <si>
    <r>
      <rPr>
        <b/>
        <sz val="12"/>
        <rFont val="方正仿宋_GBK"/>
        <family val="4"/>
        <charset val="134"/>
      </rPr>
      <t>注：</t>
    </r>
    <r>
      <rPr>
        <sz val="12"/>
        <rFont val="方正仿宋_GBK"/>
        <family val="4"/>
        <charset val="134"/>
      </rPr>
      <t>我区无地方政府债务。</t>
    </r>
  </si>
  <si>
    <r>
      <rPr>
        <sz val="11"/>
        <rFont val="方正仿宋_GBK"/>
        <family val="4"/>
        <charset val="134"/>
      </rPr>
      <t>附表</t>
    </r>
    <r>
      <rPr>
        <sz val="11"/>
        <rFont val="Times New Roman"/>
        <family val="1"/>
      </rPr>
      <t>2-32</t>
    </r>
  </si>
  <si>
    <t>2024年南京经开区政府一般债务余额情况表</t>
  </si>
  <si>
    <t>项           目</t>
  </si>
  <si>
    <t>预算数</t>
  </si>
  <si>
    <r>
      <rPr>
        <b/>
        <sz val="12"/>
        <rFont val="方正仿宋_GBK"/>
        <family val="4"/>
        <charset val="134"/>
      </rPr>
      <t>注：</t>
    </r>
    <r>
      <rPr>
        <sz val="12"/>
        <rFont val="方正仿宋_GBK"/>
        <family val="4"/>
        <charset val="134"/>
      </rPr>
      <t>我区无地方政府一般债务。</t>
    </r>
  </si>
  <si>
    <r>
      <rPr>
        <sz val="11"/>
        <rFont val="方正仿宋_GBK"/>
        <family val="4"/>
        <charset val="134"/>
      </rPr>
      <t>附表</t>
    </r>
    <r>
      <rPr>
        <sz val="11"/>
        <rFont val="Times New Roman"/>
        <family val="1"/>
      </rPr>
      <t>2-33</t>
    </r>
  </si>
  <si>
    <r>
      <rPr>
        <sz val="12"/>
        <rFont val="方正黑体_GBK"/>
        <family val="4"/>
        <charset val="134"/>
      </rPr>
      <t>项</t>
    </r>
    <r>
      <rPr>
        <sz val="12"/>
        <rFont val="Times New Roman"/>
        <family val="1"/>
      </rPr>
      <t xml:space="preserve">           </t>
    </r>
    <r>
      <rPr>
        <sz val="12"/>
        <rFont val="方正黑体_GBK"/>
        <family val="4"/>
        <charset val="134"/>
      </rPr>
      <t>目</t>
    </r>
  </si>
  <si>
    <r>
      <rPr>
        <sz val="12"/>
        <rFont val="方正黑体_GBK"/>
        <family val="4"/>
        <charset val="134"/>
      </rPr>
      <t>预算数</t>
    </r>
  </si>
  <si>
    <r>
      <rPr>
        <b/>
        <sz val="12"/>
        <rFont val="方正仿宋_GBK"/>
        <family val="4"/>
        <charset val="134"/>
      </rPr>
      <t>注：</t>
    </r>
    <r>
      <rPr>
        <sz val="12"/>
        <rFont val="方正仿宋_GBK"/>
        <family val="4"/>
        <charset val="134"/>
      </rPr>
      <t>我区无地方政府专项债务。</t>
    </r>
  </si>
  <si>
    <r>
      <rPr>
        <sz val="11"/>
        <color indexed="8"/>
        <rFont val="方正仿宋_GBK"/>
        <family val="4"/>
        <charset val="134"/>
      </rPr>
      <t>附表</t>
    </r>
    <r>
      <rPr>
        <sz val="11"/>
        <color rgb="FF000000"/>
        <rFont val="Times New Roman"/>
        <family val="1"/>
      </rPr>
      <t>2-</t>
    </r>
    <r>
      <rPr>
        <sz val="11"/>
        <color indexed="8"/>
        <rFont val="Times New Roman"/>
        <family val="1"/>
      </rPr>
      <t>34</t>
    </r>
  </si>
  <si>
    <t>南京经开区地方政府债券发行及还本付息情况表</t>
  </si>
  <si>
    <t>公式</t>
  </si>
  <si>
    <t>本地区</t>
  </si>
  <si>
    <t>本级</t>
  </si>
  <si>
    <t>一、2023年发行预计执行数</t>
  </si>
  <si>
    <t>A=B+D</t>
  </si>
  <si>
    <r>
      <rPr>
        <sz val="12"/>
        <rFont val="Times New Roman"/>
        <family val="1"/>
      </rPr>
      <t xml:space="preserve">   1. </t>
    </r>
    <r>
      <rPr>
        <sz val="12"/>
        <rFont val="方正仿宋_GBK"/>
        <family val="4"/>
        <charset val="134"/>
      </rPr>
      <t>一般债券</t>
    </r>
  </si>
  <si>
    <r>
      <rPr>
        <sz val="12"/>
        <rFont val="Times New Roman"/>
        <family val="1"/>
      </rPr>
      <t xml:space="preserve">       </t>
    </r>
    <r>
      <rPr>
        <sz val="12"/>
        <rFont val="方正仿宋_GBK"/>
        <family val="4"/>
        <charset val="134"/>
      </rPr>
      <t>其中：再融资债券</t>
    </r>
  </si>
  <si>
    <r>
      <rPr>
        <sz val="12"/>
        <rFont val="Times New Roman"/>
        <family val="1"/>
      </rPr>
      <t xml:space="preserve">   2. </t>
    </r>
    <r>
      <rPr>
        <sz val="12"/>
        <rFont val="方正仿宋_GBK"/>
        <family val="4"/>
        <charset val="134"/>
      </rPr>
      <t>专项债券</t>
    </r>
  </si>
  <si>
    <t>D</t>
  </si>
  <si>
    <t>二、2023年还本预计执行数</t>
  </si>
  <si>
    <t>F=G+H</t>
  </si>
  <si>
    <t>G</t>
  </si>
  <si>
    <t>三、2023年付息预计执行数</t>
  </si>
  <si>
    <t>I=J+K</t>
  </si>
  <si>
    <t>J</t>
  </si>
  <si>
    <t>K</t>
  </si>
  <si>
    <t>四、2024年还本预算数</t>
  </si>
  <si>
    <t>L=M+O</t>
  </si>
  <si>
    <t>M</t>
  </si>
  <si>
    <r>
      <rPr>
        <sz val="12"/>
        <rFont val="Times New Roman"/>
        <family val="1"/>
      </rPr>
      <t xml:space="preserve">             </t>
    </r>
    <r>
      <rPr>
        <sz val="12"/>
        <rFont val="方正仿宋_GBK"/>
        <family val="4"/>
        <charset val="134"/>
      </rPr>
      <t>财政预算安排</t>
    </r>
  </si>
  <si>
    <t>N</t>
  </si>
  <si>
    <t>O</t>
  </si>
  <si>
    <t>P</t>
  </si>
  <si>
    <t>五、2024年付息预算数</t>
  </si>
  <si>
    <t>Q=R+S</t>
  </si>
  <si>
    <t>R</t>
  </si>
  <si>
    <t>S</t>
  </si>
  <si>
    <r>
      <rPr>
        <b/>
        <sz val="12"/>
        <rFont val="方正仿宋_GBK"/>
        <family val="4"/>
        <charset val="134"/>
      </rPr>
      <t>注：</t>
    </r>
    <r>
      <rPr>
        <sz val="12"/>
        <rFont val="方正仿宋_GBK"/>
        <family val="4"/>
        <charset val="134"/>
      </rPr>
      <t>我区无地方政府债券。</t>
    </r>
  </si>
  <si>
    <r>
      <rPr>
        <sz val="11"/>
        <color indexed="8"/>
        <rFont val="方正仿宋_GBK"/>
        <family val="4"/>
        <charset val="134"/>
      </rPr>
      <t>附表</t>
    </r>
    <r>
      <rPr>
        <sz val="11"/>
        <color rgb="FF000000"/>
        <rFont val="Times New Roman"/>
        <family val="1"/>
      </rPr>
      <t>2-</t>
    </r>
    <r>
      <rPr>
        <sz val="11"/>
        <color indexed="8"/>
        <rFont val="Times New Roman"/>
        <family val="1"/>
      </rPr>
      <t>35</t>
    </r>
  </si>
  <si>
    <t>下级</t>
  </si>
  <si>
    <t>一、2023年地方政府债务限额</t>
  </si>
  <si>
    <r>
      <rPr>
        <sz val="12"/>
        <rFont val="Times New Roman"/>
        <family val="1"/>
      </rPr>
      <t xml:space="preserve">   </t>
    </r>
    <r>
      <rPr>
        <sz val="12"/>
        <rFont val="方正仿宋_GBK"/>
        <family val="4"/>
        <charset val="134"/>
      </rPr>
      <t>其中：一般债券限额</t>
    </r>
  </si>
  <si>
    <r>
      <rPr>
        <sz val="12"/>
        <rFont val="Times New Roman"/>
        <family val="1"/>
      </rPr>
      <t xml:space="preserve">         </t>
    </r>
    <r>
      <rPr>
        <sz val="12"/>
        <rFont val="方正仿宋_GBK"/>
        <family val="4"/>
        <charset val="134"/>
      </rPr>
      <t>专项债务限额</t>
    </r>
  </si>
  <si>
    <t>二、提前下达的2024年新增地方政府债务限额</t>
  </si>
  <si>
    <r>
      <rPr>
        <sz val="11"/>
        <color indexed="8"/>
        <rFont val="方正仿宋_GBK"/>
        <family val="4"/>
        <charset val="134"/>
      </rPr>
      <t>附表</t>
    </r>
    <r>
      <rPr>
        <sz val="11"/>
        <color rgb="FF000000"/>
        <rFont val="Times New Roman"/>
        <family val="1"/>
      </rPr>
      <t>2-</t>
    </r>
    <r>
      <rPr>
        <sz val="11"/>
        <color indexed="8"/>
        <rFont val="Times New Roman"/>
        <family val="1"/>
      </rPr>
      <t>36</t>
    </r>
  </si>
  <si>
    <t>项目类型</t>
  </si>
  <si>
    <t>项目主管部门</t>
  </si>
  <si>
    <t>债券性质</t>
  </si>
  <si>
    <t>债券规模</t>
  </si>
  <si>
    <r>
      <t xml:space="preserve">1. </t>
    </r>
    <r>
      <rPr>
        <sz val="12"/>
        <rFont val="方正仿宋_GBK"/>
        <family val="4"/>
        <charset val="134"/>
      </rPr>
      <t>新办企业开办投资</t>
    </r>
  </si>
  <si>
    <r>
      <t xml:space="preserve">2. </t>
    </r>
    <r>
      <rPr>
        <sz val="12"/>
        <rFont val="方正仿宋_GBK"/>
        <family val="4"/>
        <charset val="134"/>
      </rPr>
      <t>增资扩股投资</t>
    </r>
  </si>
  <si>
    <r>
      <t xml:space="preserve">3. </t>
    </r>
    <r>
      <rPr>
        <sz val="12"/>
        <rFont val="方正仿宋_GBK"/>
        <family val="4"/>
        <charset val="134"/>
      </rPr>
      <t>其他资本投资</t>
    </r>
  </si>
  <si>
    <r>
      <rPr>
        <sz val="12"/>
        <color indexed="8"/>
        <rFont val="方正楷体_GBK"/>
        <family val="4"/>
        <charset val="134"/>
      </rPr>
      <t>二、企业改革成本支出</t>
    </r>
  </si>
  <si>
    <r>
      <t xml:space="preserve">1. </t>
    </r>
    <r>
      <rPr>
        <sz val="12"/>
        <color indexed="8"/>
        <rFont val="方正仿宋_GBK"/>
        <family val="4"/>
        <charset val="134"/>
      </rPr>
      <t>职工经济补偿金</t>
    </r>
  </si>
  <si>
    <r>
      <t xml:space="preserve">2. </t>
    </r>
    <r>
      <rPr>
        <sz val="12"/>
        <color indexed="8"/>
        <rFont val="方正仿宋_GBK"/>
        <family val="4"/>
        <charset val="134"/>
      </rPr>
      <t>欠缴的社会保险费</t>
    </r>
  </si>
  <si>
    <r>
      <t xml:space="preserve">3. </t>
    </r>
    <r>
      <rPr>
        <sz val="12"/>
        <color indexed="8"/>
        <rFont val="方正仿宋_GBK"/>
        <family val="4"/>
        <charset val="134"/>
      </rPr>
      <t>欠付职工的工资</t>
    </r>
  </si>
  <si>
    <r>
      <t xml:space="preserve">4. </t>
    </r>
    <r>
      <rPr>
        <sz val="12"/>
        <color indexed="8"/>
        <rFont val="方正仿宋_GBK"/>
        <family val="4"/>
        <charset val="134"/>
      </rPr>
      <t>其他资金支出</t>
    </r>
  </si>
  <si>
    <r>
      <rPr>
        <sz val="12"/>
        <color indexed="8"/>
        <rFont val="方正楷体_GBK"/>
        <family val="4"/>
        <charset val="134"/>
      </rPr>
      <t>三、国有资产监管专项支出</t>
    </r>
  </si>
  <si>
    <r>
      <t xml:space="preserve">1. </t>
    </r>
    <r>
      <rPr>
        <sz val="12"/>
        <color indexed="8"/>
        <rFont val="方正仿宋_GBK"/>
        <family val="4"/>
        <charset val="134"/>
      </rPr>
      <t>审计、资产评估费用</t>
    </r>
  </si>
  <si>
    <r>
      <t xml:space="preserve">2. </t>
    </r>
    <r>
      <rPr>
        <sz val="12"/>
        <color indexed="8"/>
        <rFont val="方正仿宋_GBK"/>
        <family val="4"/>
        <charset val="134"/>
      </rPr>
      <t>清产核资费用</t>
    </r>
  </si>
  <si>
    <r>
      <t xml:space="preserve">3. </t>
    </r>
    <r>
      <rPr>
        <sz val="12"/>
        <color indexed="8"/>
        <rFont val="方正仿宋_GBK"/>
        <family val="4"/>
        <charset val="134"/>
      </rPr>
      <t>收益征收监管专项费</t>
    </r>
  </si>
  <si>
    <r>
      <rPr>
        <sz val="12"/>
        <rFont val="方正楷体_GBK"/>
        <family val="4"/>
        <charset val="134"/>
      </rPr>
      <t>一、</t>
    </r>
    <r>
      <rPr>
        <sz val="12"/>
        <rFont val="Times New Roman"/>
        <family val="1"/>
      </rPr>
      <t>2020</t>
    </r>
    <r>
      <rPr>
        <sz val="12"/>
        <rFont val="方正楷体_GBK"/>
        <family val="4"/>
        <charset val="134"/>
      </rPr>
      <t>年末地方政府专项债务余额实际数</t>
    </r>
  </si>
  <si>
    <r>
      <rPr>
        <sz val="12"/>
        <rFont val="方正楷体_GBK"/>
        <family val="4"/>
        <charset val="134"/>
      </rPr>
      <t>二、</t>
    </r>
    <r>
      <rPr>
        <sz val="12"/>
        <rFont val="Times New Roman"/>
        <family val="1"/>
      </rPr>
      <t>2023</t>
    </r>
    <r>
      <rPr>
        <sz val="12"/>
        <rFont val="方正楷体_GBK"/>
        <family val="4"/>
        <charset val="134"/>
      </rPr>
      <t>年末地方政府专项债务限额</t>
    </r>
  </si>
  <si>
    <r>
      <rPr>
        <sz val="12"/>
        <rFont val="方正楷体_GBK"/>
        <family val="4"/>
        <charset val="134"/>
      </rPr>
      <t>三、</t>
    </r>
    <r>
      <rPr>
        <sz val="12"/>
        <rFont val="Times New Roman"/>
        <family val="1"/>
      </rPr>
      <t>2023</t>
    </r>
    <r>
      <rPr>
        <sz val="12"/>
        <rFont val="方正楷体_GBK"/>
        <family val="4"/>
        <charset val="134"/>
      </rPr>
      <t>年地方政府专项债务发行额</t>
    </r>
  </si>
  <si>
    <r>
      <rPr>
        <sz val="12"/>
        <rFont val="方正楷体_GBK"/>
        <family val="4"/>
        <charset val="134"/>
      </rPr>
      <t>四、</t>
    </r>
    <r>
      <rPr>
        <sz val="12"/>
        <rFont val="Times New Roman"/>
        <family val="1"/>
      </rPr>
      <t>2023</t>
    </r>
    <r>
      <rPr>
        <sz val="12"/>
        <rFont val="方正楷体_GBK"/>
        <family val="4"/>
        <charset val="134"/>
      </rPr>
      <t>年地方政府专项债务还本支出</t>
    </r>
  </si>
  <si>
    <r>
      <rPr>
        <sz val="12"/>
        <rFont val="方正楷体_GBK"/>
        <family val="4"/>
        <charset val="134"/>
      </rPr>
      <t>五、</t>
    </r>
    <r>
      <rPr>
        <sz val="12"/>
        <rFont val="Times New Roman"/>
        <family val="1"/>
      </rPr>
      <t>2023</t>
    </r>
    <r>
      <rPr>
        <sz val="12"/>
        <rFont val="方正楷体_GBK"/>
        <family val="4"/>
        <charset val="134"/>
      </rPr>
      <t>年末地方政府专项债务余额预计执行数</t>
    </r>
  </si>
  <si>
    <r>
      <rPr>
        <sz val="12"/>
        <rFont val="方正楷体_GBK"/>
        <family val="4"/>
        <charset val="134"/>
      </rPr>
      <t>六、</t>
    </r>
    <r>
      <rPr>
        <sz val="12"/>
        <rFont val="Times New Roman"/>
        <family val="1"/>
      </rPr>
      <t>2024</t>
    </r>
    <r>
      <rPr>
        <sz val="12"/>
        <rFont val="方正楷体_GBK"/>
        <family val="4"/>
        <charset val="134"/>
      </rPr>
      <t>年地方政府专项债务新增限额</t>
    </r>
  </si>
  <si>
    <r>
      <rPr>
        <sz val="12"/>
        <rFont val="方正楷体_GBK"/>
        <family val="4"/>
        <charset val="134"/>
      </rPr>
      <t>七、</t>
    </r>
    <r>
      <rPr>
        <sz val="12"/>
        <rFont val="Times New Roman"/>
        <family val="1"/>
      </rPr>
      <t>2024</t>
    </r>
    <r>
      <rPr>
        <sz val="12"/>
        <rFont val="方正楷体_GBK"/>
        <family val="4"/>
        <charset val="134"/>
      </rPr>
      <t>年末地方政府专项债务限额</t>
    </r>
  </si>
  <si>
    <r>
      <rPr>
        <sz val="12"/>
        <rFont val="方正楷体_GBK"/>
        <family val="4"/>
        <charset val="134"/>
      </rPr>
      <t>一、</t>
    </r>
    <r>
      <rPr>
        <sz val="12"/>
        <rFont val="Times New Roman"/>
        <family val="1"/>
      </rPr>
      <t>2020</t>
    </r>
    <r>
      <rPr>
        <sz val="12"/>
        <rFont val="方正楷体_GBK"/>
        <family val="4"/>
        <charset val="134"/>
      </rPr>
      <t>年末地方政府一般债务余额实际数</t>
    </r>
  </si>
  <si>
    <r>
      <rPr>
        <sz val="12"/>
        <rFont val="方正楷体_GBK"/>
        <family val="4"/>
        <charset val="134"/>
      </rPr>
      <t>二、</t>
    </r>
    <r>
      <rPr>
        <sz val="12"/>
        <rFont val="Times New Roman"/>
        <family val="1"/>
      </rPr>
      <t>2023</t>
    </r>
    <r>
      <rPr>
        <sz val="12"/>
        <rFont val="方正楷体_GBK"/>
        <family val="4"/>
        <charset val="134"/>
      </rPr>
      <t>年末地方政府一般债务余额限额</t>
    </r>
  </si>
  <si>
    <r>
      <rPr>
        <sz val="12"/>
        <rFont val="方正楷体_GBK"/>
        <family val="4"/>
        <charset val="134"/>
      </rPr>
      <t>三、</t>
    </r>
    <r>
      <rPr>
        <sz val="12"/>
        <rFont val="Times New Roman"/>
        <family val="1"/>
      </rPr>
      <t>2023</t>
    </r>
    <r>
      <rPr>
        <sz val="12"/>
        <rFont val="方正楷体_GBK"/>
        <family val="4"/>
        <charset val="134"/>
      </rPr>
      <t>年地方政府一般债务发行额</t>
    </r>
  </si>
  <si>
    <r>
      <rPr>
        <sz val="12"/>
        <rFont val="方正楷体_GBK"/>
        <family val="4"/>
        <charset val="134"/>
      </rPr>
      <t>四、</t>
    </r>
    <r>
      <rPr>
        <sz val="12"/>
        <rFont val="Times New Roman"/>
        <family val="1"/>
      </rPr>
      <t>2023</t>
    </r>
    <r>
      <rPr>
        <sz val="12"/>
        <rFont val="方正楷体_GBK"/>
        <family val="4"/>
        <charset val="134"/>
      </rPr>
      <t>年地方政府一般债务还本支出</t>
    </r>
  </si>
  <si>
    <r>
      <rPr>
        <sz val="12"/>
        <rFont val="方正楷体_GBK"/>
        <family val="4"/>
        <charset val="134"/>
      </rPr>
      <t>五、</t>
    </r>
    <r>
      <rPr>
        <sz val="12"/>
        <rFont val="Times New Roman"/>
        <family val="1"/>
      </rPr>
      <t>2023</t>
    </r>
    <r>
      <rPr>
        <sz val="12"/>
        <rFont val="方正楷体_GBK"/>
        <family val="4"/>
        <charset val="134"/>
      </rPr>
      <t>年末地方政府一般债务余额预计执行数</t>
    </r>
  </si>
  <si>
    <r>
      <rPr>
        <sz val="12"/>
        <rFont val="方正楷体_GBK"/>
        <family val="4"/>
        <charset val="134"/>
      </rPr>
      <t>六、</t>
    </r>
    <r>
      <rPr>
        <sz val="12"/>
        <rFont val="Times New Roman"/>
        <family val="1"/>
      </rPr>
      <t>2024</t>
    </r>
    <r>
      <rPr>
        <sz val="12"/>
        <rFont val="方正楷体_GBK"/>
        <family val="4"/>
        <charset val="134"/>
      </rPr>
      <t>年地方财政赤字</t>
    </r>
  </si>
  <si>
    <r>
      <rPr>
        <sz val="12"/>
        <rFont val="方正楷体_GBK"/>
        <family val="4"/>
        <charset val="134"/>
      </rPr>
      <t>七、</t>
    </r>
    <r>
      <rPr>
        <sz val="12"/>
        <rFont val="Times New Roman"/>
        <family val="1"/>
      </rPr>
      <t>2024</t>
    </r>
    <r>
      <rPr>
        <sz val="12"/>
        <rFont val="方正楷体_GBK"/>
        <family val="4"/>
        <charset val="134"/>
      </rPr>
      <t>年地方政府一般债务余额限额</t>
    </r>
  </si>
  <si>
    <r>
      <t xml:space="preserve">       2023</t>
    </r>
    <r>
      <rPr>
        <sz val="12"/>
        <rFont val="方正仿宋_GBK"/>
        <family val="4"/>
        <charset val="134"/>
      </rPr>
      <t>年地方政府一般债券发行额</t>
    </r>
    <phoneticPr fontId="0" type="noConversion"/>
  </si>
  <si>
    <r>
      <t xml:space="preserve">       </t>
    </r>
    <r>
      <rPr>
        <sz val="12"/>
        <rFont val="方正仿宋_GBK"/>
        <family val="4"/>
        <charset val="134"/>
      </rPr>
      <t>央转贷地方的国际金融组织和外国政府贷款</t>
    </r>
    <phoneticPr fontId="0" type="noConversion"/>
  </si>
  <si>
    <r>
      <rPr>
        <sz val="12"/>
        <rFont val="方正楷体_GBK"/>
        <family val="4"/>
        <charset val="134"/>
      </rPr>
      <t>一、企业职工基本养老保险基金支出</t>
    </r>
  </si>
  <si>
    <r>
      <t xml:space="preserve">1. </t>
    </r>
    <r>
      <rPr>
        <sz val="12"/>
        <rFont val="方正仿宋_GBK"/>
        <family val="4"/>
        <charset val="134"/>
      </rPr>
      <t>基本养老金</t>
    </r>
  </si>
  <si>
    <r>
      <t xml:space="preserve">2. </t>
    </r>
    <r>
      <rPr>
        <sz val="12"/>
        <rFont val="方正仿宋_GBK"/>
        <family val="4"/>
        <charset val="134"/>
      </rPr>
      <t>医疗补助金</t>
    </r>
  </si>
  <si>
    <r>
      <t xml:space="preserve">3. </t>
    </r>
    <r>
      <rPr>
        <sz val="12"/>
        <rFont val="方正仿宋_GBK"/>
        <family val="4"/>
        <charset val="134"/>
      </rPr>
      <t>丧葬抚恤补助</t>
    </r>
  </si>
  <si>
    <r>
      <t xml:space="preserve">4. </t>
    </r>
    <r>
      <rPr>
        <sz val="12"/>
        <rFont val="方正仿宋_GBK"/>
        <family val="4"/>
        <charset val="134"/>
      </rPr>
      <t>其他企业职工基本养老保险基金支出</t>
    </r>
  </si>
  <si>
    <r>
      <rPr>
        <sz val="12"/>
        <color indexed="8"/>
        <rFont val="方正楷体_GBK"/>
        <family val="4"/>
        <charset val="134"/>
      </rPr>
      <t>二、城乡居民基本养老保险基金支出</t>
    </r>
  </si>
  <si>
    <r>
      <t xml:space="preserve">1. </t>
    </r>
    <r>
      <rPr>
        <sz val="12"/>
        <color indexed="8"/>
        <rFont val="方正仿宋_GBK"/>
        <family val="4"/>
        <charset val="134"/>
      </rPr>
      <t>基础养老金支出</t>
    </r>
  </si>
  <si>
    <r>
      <t xml:space="preserve">2. </t>
    </r>
    <r>
      <rPr>
        <sz val="12"/>
        <color indexed="8"/>
        <rFont val="方正仿宋_GBK"/>
        <family val="4"/>
        <charset val="134"/>
      </rPr>
      <t>个人账户养老金支出</t>
    </r>
  </si>
  <si>
    <r>
      <t xml:space="preserve">3. </t>
    </r>
    <r>
      <rPr>
        <sz val="12"/>
        <color indexed="8"/>
        <rFont val="方正仿宋_GBK"/>
        <family val="4"/>
        <charset val="134"/>
      </rPr>
      <t>丧葬抚恤补助支出</t>
    </r>
  </si>
  <si>
    <r>
      <t xml:space="preserve">4. </t>
    </r>
    <r>
      <rPr>
        <sz val="12"/>
        <color indexed="8"/>
        <rFont val="方正仿宋_GBK"/>
        <family val="4"/>
        <charset val="134"/>
      </rPr>
      <t>其他城乡居民基本养老保险基金支出</t>
    </r>
  </si>
  <si>
    <r>
      <rPr>
        <sz val="12"/>
        <color indexed="8"/>
        <rFont val="方正楷体_GBK"/>
        <family val="4"/>
        <charset val="134"/>
      </rPr>
      <t>三、机关事业单位基本养老保险基金支出</t>
    </r>
  </si>
  <si>
    <r>
      <t xml:space="preserve">1. </t>
    </r>
    <r>
      <rPr>
        <sz val="12"/>
        <color indexed="8"/>
        <rFont val="方正仿宋_GBK"/>
        <family val="4"/>
        <charset val="134"/>
      </rPr>
      <t>基本养老金支出</t>
    </r>
  </si>
  <si>
    <r>
      <t xml:space="preserve">2. </t>
    </r>
    <r>
      <rPr>
        <sz val="12"/>
        <color indexed="8"/>
        <rFont val="方正仿宋_GBK"/>
        <family val="4"/>
        <charset val="134"/>
      </rPr>
      <t>其他机关事业单位基本养老保险基金支出</t>
    </r>
  </si>
  <si>
    <r>
      <rPr>
        <sz val="12"/>
        <rFont val="方正楷体_GBK"/>
        <family val="4"/>
        <charset val="134"/>
      </rPr>
      <t>四、职工基本医疗保险（含生育保险）基金支出</t>
    </r>
  </si>
  <si>
    <r>
      <t xml:space="preserve">1. </t>
    </r>
    <r>
      <rPr>
        <sz val="12"/>
        <color indexed="8"/>
        <rFont val="方正仿宋_GBK"/>
        <family val="4"/>
        <charset val="134"/>
      </rPr>
      <t>职工基本医疗保险统筹基金</t>
    </r>
  </si>
  <si>
    <r>
      <t xml:space="preserve">2. </t>
    </r>
    <r>
      <rPr>
        <sz val="12"/>
        <color indexed="8"/>
        <rFont val="方正仿宋_GBK"/>
        <family val="4"/>
        <charset val="134"/>
      </rPr>
      <t>职工医疗保险个人账户基金</t>
    </r>
  </si>
  <si>
    <r>
      <t xml:space="preserve">3. </t>
    </r>
    <r>
      <rPr>
        <sz val="12"/>
        <color indexed="8"/>
        <rFont val="方正仿宋_GBK"/>
        <family val="4"/>
        <charset val="134"/>
      </rPr>
      <t>其他职工基本医疗保险基金支出</t>
    </r>
  </si>
  <si>
    <r>
      <rPr>
        <sz val="12"/>
        <color indexed="8"/>
        <rFont val="方正楷体_GBK"/>
        <family val="4"/>
        <charset val="134"/>
      </rPr>
      <t>五、城乡居民基本医疗保险基金支出</t>
    </r>
  </si>
  <si>
    <r>
      <t xml:space="preserve">1. </t>
    </r>
    <r>
      <rPr>
        <sz val="12"/>
        <color indexed="8"/>
        <rFont val="方正仿宋_GBK"/>
        <family val="4"/>
        <charset val="134"/>
      </rPr>
      <t>城乡居民基本医疗保险基金医疗待遇支出</t>
    </r>
  </si>
  <si>
    <r>
      <t xml:space="preserve">2. </t>
    </r>
    <r>
      <rPr>
        <sz val="12"/>
        <color indexed="8"/>
        <rFont val="方正仿宋_GBK"/>
        <family val="4"/>
        <charset val="134"/>
      </rPr>
      <t>城乡居民大病保险支出</t>
    </r>
  </si>
  <si>
    <r>
      <t xml:space="preserve">3. </t>
    </r>
    <r>
      <rPr>
        <sz val="12"/>
        <color indexed="8"/>
        <rFont val="方正仿宋_GBK"/>
        <family val="4"/>
        <charset val="134"/>
      </rPr>
      <t>其他城乡居民基本医疗保险基金支出</t>
    </r>
  </si>
  <si>
    <r>
      <rPr>
        <sz val="12"/>
        <color indexed="8"/>
        <rFont val="方正楷体_GBK"/>
        <family val="4"/>
        <charset val="134"/>
      </rPr>
      <t>六、工伤保险基金支出</t>
    </r>
  </si>
  <si>
    <r>
      <t xml:space="preserve">1. </t>
    </r>
    <r>
      <rPr>
        <sz val="12"/>
        <color indexed="8"/>
        <rFont val="方正仿宋_GBK"/>
        <family val="4"/>
        <charset val="134"/>
      </rPr>
      <t>工伤保险待遇</t>
    </r>
  </si>
  <si>
    <r>
      <t xml:space="preserve">2. </t>
    </r>
    <r>
      <rPr>
        <sz val="12"/>
        <color indexed="8"/>
        <rFont val="方正仿宋_GBK"/>
        <family val="4"/>
        <charset val="134"/>
      </rPr>
      <t>劳动能力鉴定支出</t>
    </r>
  </si>
  <si>
    <r>
      <t xml:space="preserve">3. </t>
    </r>
    <r>
      <rPr>
        <sz val="12"/>
        <color indexed="8"/>
        <rFont val="方正仿宋_GBK"/>
        <family val="4"/>
        <charset val="134"/>
      </rPr>
      <t>工伤预防费用支出</t>
    </r>
  </si>
  <si>
    <r>
      <t xml:space="preserve">4. </t>
    </r>
    <r>
      <rPr>
        <sz val="12"/>
        <color indexed="8"/>
        <rFont val="方正仿宋_GBK"/>
        <family val="4"/>
        <charset val="134"/>
      </rPr>
      <t>其他工伤保险基金支出</t>
    </r>
  </si>
  <si>
    <r>
      <rPr>
        <sz val="12"/>
        <rFont val="方正楷体_GBK"/>
        <family val="4"/>
        <charset val="134"/>
      </rPr>
      <t>七、失业保险基金支出</t>
    </r>
  </si>
  <si>
    <r>
      <t xml:space="preserve">1. </t>
    </r>
    <r>
      <rPr>
        <sz val="12"/>
        <color indexed="8"/>
        <rFont val="方正仿宋_GBK"/>
        <family val="4"/>
        <charset val="134"/>
      </rPr>
      <t>失业保险金</t>
    </r>
  </si>
  <si>
    <r>
      <t xml:space="preserve">2. </t>
    </r>
    <r>
      <rPr>
        <sz val="12"/>
        <color indexed="8"/>
        <rFont val="方正仿宋_GBK"/>
        <family val="4"/>
        <charset val="134"/>
      </rPr>
      <t>医疗保险费</t>
    </r>
  </si>
  <si>
    <r>
      <t xml:space="preserve">4. </t>
    </r>
    <r>
      <rPr>
        <sz val="12"/>
        <rFont val="方正仿宋_GBK"/>
        <family val="4"/>
        <charset val="134"/>
      </rPr>
      <t>职业培训和职业介绍补贴</t>
    </r>
  </si>
  <si>
    <r>
      <t xml:space="preserve">5. </t>
    </r>
    <r>
      <rPr>
        <sz val="12"/>
        <rFont val="方正仿宋_GBK"/>
        <family val="4"/>
        <charset val="134"/>
      </rPr>
      <t>技能提升补贴支出</t>
    </r>
  </si>
  <si>
    <r>
      <t xml:space="preserve">6. </t>
    </r>
    <r>
      <rPr>
        <sz val="12"/>
        <rFont val="方正仿宋_GBK"/>
        <family val="4"/>
        <charset val="134"/>
      </rPr>
      <t>稳定岗位补贴支出</t>
    </r>
  </si>
  <si>
    <r>
      <t xml:space="preserve">7. </t>
    </r>
    <r>
      <rPr>
        <sz val="12"/>
        <rFont val="方正仿宋_GBK"/>
        <family val="4"/>
        <charset val="134"/>
      </rPr>
      <t>其他费用支出</t>
    </r>
  </si>
  <si>
    <r>
      <t xml:space="preserve">8. </t>
    </r>
    <r>
      <rPr>
        <sz val="12"/>
        <rFont val="方正仿宋_GBK"/>
        <family val="4"/>
        <charset val="134"/>
      </rPr>
      <t>其他失业保险基金支出</t>
    </r>
  </si>
  <si>
    <r>
      <rPr>
        <sz val="12"/>
        <color indexed="8"/>
        <rFont val="方正楷体_GBK"/>
        <family val="4"/>
        <charset val="134"/>
      </rPr>
      <t>八、其他社会保险基金支出</t>
    </r>
  </si>
  <si>
    <r>
      <rPr>
        <sz val="12"/>
        <color indexed="8"/>
        <rFont val="方正楷体_GBK"/>
        <family val="4"/>
        <charset val="134"/>
      </rPr>
      <t>九、年终结余</t>
    </r>
  </si>
  <si>
    <r>
      <rPr>
        <sz val="12"/>
        <color indexed="8"/>
        <rFont val="方正楷体_GBK"/>
        <family val="4"/>
        <charset val="134"/>
      </rPr>
      <t>十、社会保险基金上解上级支出</t>
    </r>
  </si>
  <si>
    <r>
      <rPr>
        <sz val="12"/>
        <color indexed="8"/>
        <rFont val="方正楷体_GBK"/>
        <family val="4"/>
        <charset val="134"/>
      </rPr>
      <t>十一、社会保险基金转移支出</t>
    </r>
  </si>
  <si>
    <r>
      <t xml:space="preserve">1. </t>
    </r>
    <r>
      <rPr>
        <sz val="12"/>
        <color indexed="8"/>
        <rFont val="方正仿宋_GBK"/>
        <family val="4"/>
        <charset val="134"/>
      </rPr>
      <t>社会保险待遇支出</t>
    </r>
  </si>
  <si>
    <r>
      <t xml:space="preserve">2. </t>
    </r>
    <r>
      <rPr>
        <sz val="12"/>
        <color indexed="8"/>
        <rFont val="方正仿宋_GBK"/>
        <family val="4"/>
        <charset val="134"/>
      </rPr>
      <t>其他支出</t>
    </r>
  </si>
  <si>
    <r>
      <t xml:space="preserve">3. </t>
    </r>
    <r>
      <rPr>
        <sz val="12"/>
        <color indexed="8"/>
        <rFont val="方正仿宋_GBK"/>
        <family val="4"/>
        <charset val="134"/>
      </rPr>
      <t>转移支出</t>
    </r>
  </si>
  <si>
    <t>收入项目</t>
    <phoneticPr fontId="0" type="noConversion"/>
  </si>
  <si>
    <t>政府预算草案报表目录</t>
  </si>
  <si>
    <t>类型</t>
  </si>
  <si>
    <r>
      <t>2023</t>
    </r>
    <r>
      <rPr>
        <sz val="11"/>
        <rFont val="方正楷体_GBK"/>
        <family val="4"/>
        <charset val="134"/>
      </rPr>
      <t>年南京经开区一般公共预算收入执行情况表</t>
    </r>
  </si>
  <si>
    <r>
      <t>2023</t>
    </r>
    <r>
      <rPr>
        <sz val="11"/>
        <rFont val="方正楷体_GBK"/>
        <family val="4"/>
        <charset val="134"/>
      </rPr>
      <t>年执行情况</t>
    </r>
  </si>
  <si>
    <r>
      <t>2023</t>
    </r>
    <r>
      <rPr>
        <sz val="11"/>
        <rFont val="方正楷体_GBK"/>
        <family val="4"/>
        <charset val="134"/>
      </rPr>
      <t>年南京经开区一般公共预算支出执行情况表</t>
    </r>
  </si>
  <si>
    <r>
      <t>2023</t>
    </r>
    <r>
      <rPr>
        <sz val="11"/>
        <rFont val="方正楷体_GBK"/>
        <family val="4"/>
        <charset val="134"/>
      </rPr>
      <t>年南京经开区政府性基金预算收入执行情况表</t>
    </r>
  </si>
  <si>
    <r>
      <t>2023</t>
    </r>
    <r>
      <rPr>
        <sz val="11"/>
        <rFont val="方正楷体_GBK"/>
        <family val="4"/>
        <charset val="134"/>
      </rPr>
      <t>年南京经开区政府性基金预算支出执行情况表</t>
    </r>
  </si>
  <si>
    <r>
      <t>2023</t>
    </r>
    <r>
      <rPr>
        <sz val="11"/>
        <rFont val="方正楷体_GBK"/>
        <family val="4"/>
        <charset val="134"/>
      </rPr>
      <t>年南京经开区国有资本经营收入预算执行情况表</t>
    </r>
  </si>
  <si>
    <r>
      <t>2023</t>
    </r>
    <r>
      <rPr>
        <sz val="11"/>
        <rFont val="方正楷体_GBK"/>
        <family val="4"/>
        <charset val="134"/>
      </rPr>
      <t>年南京经开区国有资本经营支出预算执行情况表</t>
    </r>
  </si>
  <si>
    <r>
      <t>2023</t>
    </r>
    <r>
      <rPr>
        <sz val="11"/>
        <rFont val="方正楷体_GBK"/>
        <family val="4"/>
        <charset val="134"/>
      </rPr>
      <t>年南京经开区社会保险基金收入预算执行情况表</t>
    </r>
  </si>
  <si>
    <r>
      <t>2023</t>
    </r>
    <r>
      <rPr>
        <sz val="11"/>
        <rFont val="方正楷体_GBK"/>
        <family val="4"/>
        <charset val="134"/>
      </rPr>
      <t>年南京经开区社会保险基金支出预算执行情况表</t>
    </r>
  </si>
  <si>
    <r>
      <t>2024</t>
    </r>
    <r>
      <rPr>
        <sz val="11"/>
        <rFont val="方正楷体_GBK"/>
        <family val="4"/>
        <charset val="134"/>
      </rPr>
      <t>年南京经开区一般公共预算收入预算表</t>
    </r>
  </si>
  <si>
    <r>
      <t>2024</t>
    </r>
    <r>
      <rPr>
        <sz val="11"/>
        <rFont val="方正楷体_GBK"/>
        <family val="4"/>
        <charset val="134"/>
      </rPr>
      <t>年南京经开区一般公共预算支出预算表</t>
    </r>
  </si>
  <si>
    <r>
      <t>2024</t>
    </r>
    <r>
      <rPr>
        <sz val="11"/>
        <rFont val="方正楷体_GBK"/>
        <family val="4"/>
        <charset val="134"/>
      </rPr>
      <t>年南京经开区级一般公共预算收入预算表</t>
    </r>
  </si>
  <si>
    <r>
      <t>2024</t>
    </r>
    <r>
      <rPr>
        <sz val="11"/>
        <rFont val="方正楷体_GBK"/>
        <family val="4"/>
        <charset val="134"/>
      </rPr>
      <t>年南京经开区级一般公共预算支出预算表</t>
    </r>
  </si>
  <si>
    <r>
      <t>2024</t>
    </r>
    <r>
      <rPr>
        <sz val="11"/>
        <rFont val="方正楷体_GBK"/>
        <family val="4"/>
        <charset val="134"/>
      </rPr>
      <t>年南京经开区级一般公共预算平衡情况表</t>
    </r>
  </si>
  <si>
    <r>
      <t>2024</t>
    </r>
    <r>
      <rPr>
        <sz val="11"/>
        <rFont val="方正楷体_GBK"/>
        <family val="4"/>
        <charset val="134"/>
      </rPr>
      <t>年南京经开区级一般公共预算支出表（按经济科目分类）</t>
    </r>
  </si>
  <si>
    <r>
      <t>2024</t>
    </r>
    <r>
      <rPr>
        <sz val="11"/>
        <rFont val="方正楷体_GBK"/>
        <family val="4"/>
        <charset val="134"/>
      </rPr>
      <t>年南京经开区级一般公共预算本级支出预算表</t>
    </r>
  </si>
  <si>
    <r>
      <t>2024</t>
    </r>
    <r>
      <rPr>
        <sz val="11"/>
        <rFont val="方正楷体_GBK"/>
        <family val="4"/>
        <charset val="134"/>
      </rPr>
      <t>年南京经开区级一般公共预算基本支出预算表</t>
    </r>
  </si>
  <si>
    <r>
      <t>2024</t>
    </r>
    <r>
      <rPr>
        <sz val="11"/>
        <rFont val="方正楷体_GBK"/>
        <family val="4"/>
        <charset val="134"/>
      </rPr>
      <t>年南京经开区级一般公共预算对下级的转移支付预算分项目表</t>
    </r>
  </si>
  <si>
    <r>
      <t>2024</t>
    </r>
    <r>
      <rPr>
        <sz val="11"/>
        <rFont val="方正楷体_GBK"/>
        <family val="4"/>
        <charset val="134"/>
      </rPr>
      <t>年南京经开区级一般公共预算对下级的转移支付预算分地区表</t>
    </r>
  </si>
  <si>
    <r>
      <t>2024</t>
    </r>
    <r>
      <rPr>
        <sz val="11"/>
        <rFont val="方正楷体_GBK"/>
        <family val="4"/>
        <charset val="134"/>
      </rPr>
      <t>年南京经开区级财政专项资金清单及预算安排情况表</t>
    </r>
  </si>
  <si>
    <r>
      <t>2024</t>
    </r>
    <r>
      <rPr>
        <sz val="11"/>
        <rFont val="方正楷体_GBK"/>
        <family val="4"/>
        <charset val="134"/>
      </rPr>
      <t>年南京经开区政府性基金收入预算表</t>
    </r>
  </si>
  <si>
    <r>
      <t>2024</t>
    </r>
    <r>
      <rPr>
        <sz val="11"/>
        <rFont val="方正楷体_GBK"/>
        <family val="4"/>
        <charset val="134"/>
      </rPr>
      <t>年南京经开区政府性基金支出预算表</t>
    </r>
  </si>
  <si>
    <r>
      <t>2024</t>
    </r>
    <r>
      <rPr>
        <sz val="11"/>
        <rFont val="方正楷体_GBK"/>
        <family val="4"/>
        <charset val="134"/>
      </rPr>
      <t>年南京经开区级政府性基金收入预算表</t>
    </r>
    <phoneticPr fontId="0" type="noConversion"/>
  </si>
  <si>
    <r>
      <t>2024</t>
    </r>
    <r>
      <rPr>
        <sz val="11"/>
        <rFont val="方正楷体_GBK"/>
        <family val="4"/>
        <charset val="134"/>
      </rPr>
      <t>年南京经开区级政府性基金支出预算表</t>
    </r>
  </si>
  <si>
    <r>
      <t>2024</t>
    </r>
    <r>
      <rPr>
        <sz val="11"/>
        <rFont val="方正楷体_GBK"/>
        <family val="4"/>
        <charset val="134"/>
      </rPr>
      <t>年南京经开区级政府性基金预算支出表（按经济科目分类）</t>
    </r>
  </si>
  <si>
    <r>
      <t>2024</t>
    </r>
    <r>
      <rPr>
        <sz val="11"/>
        <rFont val="方正楷体_GBK"/>
        <family val="4"/>
        <charset val="134"/>
      </rPr>
      <t>年南京经开区级政府性基金本级支出预算表</t>
    </r>
  </si>
  <si>
    <r>
      <t>2024</t>
    </r>
    <r>
      <rPr>
        <sz val="11"/>
        <rFont val="方正楷体_GBK"/>
        <family val="4"/>
        <charset val="134"/>
      </rPr>
      <t>年南京经开区级政府性基金预算对下级的转移支付预算分项目表</t>
    </r>
  </si>
  <si>
    <r>
      <t>2024</t>
    </r>
    <r>
      <rPr>
        <sz val="11"/>
        <rFont val="方正楷体_GBK"/>
        <family val="4"/>
        <charset val="134"/>
      </rPr>
      <t>年南京经开区级政府性基金预算对下级的转移支付预算分地区表</t>
    </r>
  </si>
  <si>
    <r>
      <t>2024</t>
    </r>
    <r>
      <rPr>
        <sz val="11"/>
        <rFont val="方正楷体_GBK"/>
        <family val="4"/>
        <charset val="134"/>
      </rPr>
      <t>年南京经开区国有资本经营收入预算表</t>
    </r>
  </si>
  <si>
    <r>
      <t>2024</t>
    </r>
    <r>
      <rPr>
        <sz val="11"/>
        <rFont val="方正楷体_GBK"/>
        <family val="4"/>
        <charset val="134"/>
      </rPr>
      <t>年南京经开区国有资本经营支出预算表</t>
    </r>
  </si>
  <si>
    <r>
      <t>2024</t>
    </r>
    <r>
      <rPr>
        <sz val="11"/>
        <rFont val="方正楷体_GBK"/>
        <family val="4"/>
        <charset val="134"/>
      </rPr>
      <t>年南京经开区级国有资本经营收入预算表</t>
    </r>
  </si>
  <si>
    <r>
      <t>2024</t>
    </r>
    <r>
      <rPr>
        <sz val="11"/>
        <rFont val="方正楷体_GBK"/>
        <family val="4"/>
        <charset val="134"/>
      </rPr>
      <t>年南京经开区级国有资本经营支出预算表</t>
    </r>
  </si>
  <si>
    <r>
      <t>2024</t>
    </r>
    <r>
      <rPr>
        <sz val="11"/>
        <rFont val="方正楷体_GBK"/>
        <family val="4"/>
        <charset val="134"/>
      </rPr>
      <t>年南京经开区级国有资本经营预算转移支付预算表</t>
    </r>
  </si>
  <si>
    <r>
      <t>2024</t>
    </r>
    <r>
      <rPr>
        <sz val="11"/>
        <rFont val="方正楷体_GBK"/>
        <family val="4"/>
        <charset val="134"/>
      </rPr>
      <t>年南京经开区级国有资本经营预算支出表（按经济科目分类）</t>
    </r>
  </si>
  <si>
    <r>
      <t>2024</t>
    </r>
    <r>
      <rPr>
        <sz val="11"/>
        <rFont val="方正楷体_GBK"/>
        <family val="4"/>
        <charset val="134"/>
      </rPr>
      <t>年南京经开区社会保险基金预算收入表</t>
    </r>
  </si>
  <si>
    <r>
      <t>2024</t>
    </r>
    <r>
      <rPr>
        <sz val="11"/>
        <rFont val="方正楷体_GBK"/>
        <family val="4"/>
        <charset val="134"/>
      </rPr>
      <t>年南京经开区社会保险基金预算支出表</t>
    </r>
    <phoneticPr fontId="0" type="noConversion"/>
  </si>
  <si>
    <r>
      <t>2024</t>
    </r>
    <r>
      <rPr>
        <sz val="11"/>
        <rFont val="方正楷体_GBK"/>
        <family val="4"/>
        <charset val="134"/>
      </rPr>
      <t>年南京经开区级社会保险基金预算收入表</t>
    </r>
  </si>
  <si>
    <r>
      <t>2024</t>
    </r>
    <r>
      <rPr>
        <sz val="11"/>
        <rFont val="方正楷体_GBK"/>
        <family val="4"/>
        <charset val="134"/>
      </rPr>
      <t>年南京经开区级社会保险基金预算支出表</t>
    </r>
  </si>
  <si>
    <r>
      <t>2024</t>
    </r>
    <r>
      <rPr>
        <sz val="11"/>
        <rFont val="方正楷体_GBK"/>
        <family val="4"/>
        <charset val="134"/>
      </rPr>
      <t>年南京经开区地方政府债务限额及余额情况表</t>
    </r>
  </si>
  <si>
    <r>
      <rPr>
        <sz val="11"/>
        <rFont val="方正楷体_GBK"/>
        <family val="4"/>
        <charset val="134"/>
      </rPr>
      <t>第五部分：地方政府债务</t>
    </r>
  </si>
  <si>
    <r>
      <t>2024</t>
    </r>
    <r>
      <rPr>
        <sz val="11"/>
        <rFont val="方正楷体_GBK"/>
        <family val="4"/>
        <charset val="134"/>
      </rPr>
      <t>年南京经开区地方政府一般债务余额情况表</t>
    </r>
  </si>
  <si>
    <r>
      <t>2024</t>
    </r>
    <r>
      <rPr>
        <sz val="11"/>
        <rFont val="方正楷体_GBK"/>
        <family val="4"/>
        <charset val="134"/>
      </rPr>
      <t>年南京经开区地方政府专项债务余额情况表</t>
    </r>
  </si>
  <si>
    <r>
      <rPr>
        <sz val="11"/>
        <rFont val="方正楷体_GBK"/>
        <family val="4"/>
        <charset val="134"/>
      </rPr>
      <t>南京经开区地方政府债券发行及还本付息情况表</t>
    </r>
  </si>
  <si>
    <r>
      <t>2024</t>
    </r>
    <r>
      <rPr>
        <sz val="11"/>
        <rFont val="方正楷体_GBK"/>
        <family val="4"/>
        <charset val="134"/>
      </rPr>
      <t>年南京经开区地方政府债务限额提前下达情况表</t>
    </r>
  </si>
  <si>
    <r>
      <t>2024</t>
    </r>
    <r>
      <rPr>
        <sz val="11"/>
        <rFont val="方正楷体_GBK"/>
        <family val="4"/>
        <charset val="134"/>
      </rPr>
      <t>年南京经开区年初新增地方政府债券资金安排表</t>
    </r>
  </si>
  <si>
    <r>
      <rPr>
        <sz val="11"/>
        <rFont val="方正黑体_GBK"/>
        <family val="4"/>
        <charset val="134"/>
      </rPr>
      <t>一、</t>
    </r>
    <r>
      <rPr>
        <sz val="11"/>
        <rFont val="Times New Roman"/>
        <family val="1"/>
      </rPr>
      <t>2023</t>
    </r>
    <r>
      <rPr>
        <sz val="11"/>
        <rFont val="方正黑体_GBK"/>
        <family val="4"/>
        <charset val="134"/>
      </rPr>
      <t>年预算执行情况</t>
    </r>
    <phoneticPr fontId="0" type="noConversion"/>
  </si>
  <si>
    <r>
      <t xml:space="preserve"> </t>
    </r>
    <r>
      <rPr>
        <sz val="11"/>
        <rFont val="方正楷体_GBK"/>
        <family val="4"/>
        <charset val="134"/>
      </rPr>
      <t>附表</t>
    </r>
    <r>
      <rPr>
        <sz val="11"/>
        <rFont val="Times New Roman"/>
        <family val="1"/>
      </rPr>
      <t>1-1</t>
    </r>
  </si>
  <si>
    <r>
      <t xml:space="preserve"> </t>
    </r>
    <r>
      <rPr>
        <sz val="11"/>
        <rFont val="方正楷体_GBK"/>
        <family val="4"/>
        <charset val="134"/>
      </rPr>
      <t>附表</t>
    </r>
    <r>
      <rPr>
        <sz val="11"/>
        <rFont val="Times New Roman"/>
        <family val="1"/>
      </rPr>
      <t>1-2</t>
    </r>
    <phoneticPr fontId="0" type="noConversion"/>
  </si>
  <si>
    <r>
      <t xml:space="preserve"> </t>
    </r>
    <r>
      <rPr>
        <sz val="11"/>
        <rFont val="方正楷体_GBK"/>
        <family val="4"/>
        <charset val="134"/>
      </rPr>
      <t>附表</t>
    </r>
    <r>
      <rPr>
        <sz val="11"/>
        <rFont val="Times New Roman"/>
        <family val="1"/>
      </rPr>
      <t>1-3</t>
    </r>
  </si>
  <si>
    <r>
      <t xml:space="preserve"> </t>
    </r>
    <r>
      <rPr>
        <sz val="11"/>
        <rFont val="方正楷体_GBK"/>
        <family val="4"/>
        <charset val="134"/>
      </rPr>
      <t>附表</t>
    </r>
    <r>
      <rPr>
        <sz val="11"/>
        <rFont val="Times New Roman"/>
        <family val="1"/>
      </rPr>
      <t>1-4</t>
    </r>
  </si>
  <si>
    <r>
      <t xml:space="preserve"> </t>
    </r>
    <r>
      <rPr>
        <sz val="11"/>
        <rFont val="方正楷体_GBK"/>
        <family val="4"/>
        <charset val="134"/>
      </rPr>
      <t>附表</t>
    </r>
    <r>
      <rPr>
        <sz val="11"/>
        <rFont val="Times New Roman"/>
        <family val="1"/>
      </rPr>
      <t>1-5</t>
    </r>
  </si>
  <si>
    <r>
      <t xml:space="preserve"> </t>
    </r>
    <r>
      <rPr>
        <sz val="11"/>
        <rFont val="方正楷体_GBK"/>
        <family val="4"/>
        <charset val="134"/>
      </rPr>
      <t>附表</t>
    </r>
    <r>
      <rPr>
        <sz val="11"/>
        <rFont val="Times New Roman"/>
        <family val="1"/>
      </rPr>
      <t>1-6</t>
    </r>
  </si>
  <si>
    <r>
      <t xml:space="preserve"> </t>
    </r>
    <r>
      <rPr>
        <sz val="11"/>
        <rFont val="方正楷体_GBK"/>
        <family val="4"/>
        <charset val="134"/>
      </rPr>
      <t>附表</t>
    </r>
    <r>
      <rPr>
        <sz val="11"/>
        <rFont val="Times New Roman"/>
        <family val="1"/>
      </rPr>
      <t>1-7</t>
    </r>
  </si>
  <si>
    <r>
      <t xml:space="preserve"> </t>
    </r>
    <r>
      <rPr>
        <sz val="11"/>
        <rFont val="方正楷体_GBK"/>
        <family val="4"/>
        <charset val="134"/>
      </rPr>
      <t>附表</t>
    </r>
    <r>
      <rPr>
        <sz val="11"/>
        <rFont val="Times New Roman"/>
        <family val="1"/>
      </rPr>
      <t>1-8</t>
    </r>
  </si>
  <si>
    <r>
      <rPr>
        <sz val="11"/>
        <rFont val="方正黑体_GBK"/>
        <family val="4"/>
        <charset val="134"/>
      </rPr>
      <t>二、</t>
    </r>
    <r>
      <rPr>
        <sz val="11"/>
        <rFont val="Times New Roman"/>
        <family val="1"/>
      </rPr>
      <t>2024</t>
    </r>
    <r>
      <rPr>
        <sz val="11"/>
        <rFont val="方正黑体_GBK"/>
        <family val="4"/>
        <charset val="134"/>
      </rPr>
      <t>年预算草案</t>
    </r>
    <phoneticPr fontId="0" type="noConversion"/>
  </si>
  <si>
    <r>
      <t xml:space="preserve"> </t>
    </r>
    <r>
      <rPr>
        <sz val="11"/>
        <rFont val="方正楷体_GBK"/>
        <family val="4"/>
        <charset val="134"/>
      </rPr>
      <t>附表</t>
    </r>
    <r>
      <rPr>
        <sz val="11"/>
        <rFont val="Times New Roman"/>
        <family val="1"/>
      </rPr>
      <t>2-1</t>
    </r>
  </si>
  <si>
    <r>
      <rPr>
        <sz val="11"/>
        <rFont val="方正楷体_GBK"/>
        <family val="4"/>
        <charset val="134"/>
      </rPr>
      <t>第一部分</t>
    </r>
    <r>
      <rPr>
        <sz val="11"/>
        <rFont val="Times New Roman"/>
        <family val="1"/>
      </rPr>
      <t>:</t>
    </r>
    <r>
      <rPr>
        <sz val="11"/>
        <rFont val="方正楷体_GBK"/>
        <family val="4"/>
        <charset val="134"/>
      </rPr>
      <t>一般公共预算</t>
    </r>
  </si>
  <si>
    <r>
      <t xml:space="preserve"> </t>
    </r>
    <r>
      <rPr>
        <sz val="11"/>
        <rFont val="方正楷体_GBK"/>
        <family val="4"/>
        <charset val="134"/>
      </rPr>
      <t>附表</t>
    </r>
    <r>
      <rPr>
        <sz val="11"/>
        <rFont val="Times New Roman"/>
        <family val="1"/>
      </rPr>
      <t>2-2</t>
    </r>
  </si>
  <si>
    <r>
      <t xml:space="preserve"> </t>
    </r>
    <r>
      <rPr>
        <sz val="11"/>
        <rFont val="方正楷体_GBK"/>
        <family val="4"/>
        <charset val="134"/>
      </rPr>
      <t>附表</t>
    </r>
    <r>
      <rPr>
        <sz val="11"/>
        <rFont val="Times New Roman"/>
        <family val="1"/>
      </rPr>
      <t>2-3</t>
    </r>
  </si>
  <si>
    <r>
      <t xml:space="preserve"> </t>
    </r>
    <r>
      <rPr>
        <sz val="11"/>
        <rFont val="方正楷体_GBK"/>
        <family val="4"/>
        <charset val="134"/>
      </rPr>
      <t>附表</t>
    </r>
    <r>
      <rPr>
        <sz val="11"/>
        <rFont val="Times New Roman"/>
        <family val="1"/>
      </rPr>
      <t>2-4</t>
    </r>
  </si>
  <si>
    <r>
      <t xml:space="preserve"> </t>
    </r>
    <r>
      <rPr>
        <sz val="11"/>
        <rFont val="方正楷体_GBK"/>
        <family val="4"/>
        <charset val="134"/>
      </rPr>
      <t>附表</t>
    </r>
    <r>
      <rPr>
        <sz val="11"/>
        <rFont val="Times New Roman"/>
        <family val="1"/>
      </rPr>
      <t>2-5</t>
    </r>
  </si>
  <si>
    <r>
      <t xml:space="preserve"> </t>
    </r>
    <r>
      <rPr>
        <sz val="11"/>
        <rFont val="方正楷体_GBK"/>
        <family val="4"/>
        <charset val="134"/>
      </rPr>
      <t>附表</t>
    </r>
    <r>
      <rPr>
        <sz val="11"/>
        <rFont val="Times New Roman"/>
        <family val="1"/>
      </rPr>
      <t>2-6</t>
    </r>
  </si>
  <si>
    <r>
      <t xml:space="preserve"> </t>
    </r>
    <r>
      <rPr>
        <sz val="11"/>
        <rFont val="方正楷体_GBK"/>
        <family val="4"/>
        <charset val="134"/>
      </rPr>
      <t>附表</t>
    </r>
    <r>
      <rPr>
        <sz val="11"/>
        <rFont val="Times New Roman"/>
        <family val="1"/>
      </rPr>
      <t>2-7</t>
    </r>
  </si>
  <si>
    <r>
      <t xml:space="preserve"> </t>
    </r>
    <r>
      <rPr>
        <sz val="11"/>
        <rFont val="方正楷体_GBK"/>
        <family val="4"/>
        <charset val="134"/>
      </rPr>
      <t>附表</t>
    </r>
    <r>
      <rPr>
        <sz val="11"/>
        <rFont val="Times New Roman"/>
        <family val="1"/>
      </rPr>
      <t>2-8</t>
    </r>
  </si>
  <si>
    <r>
      <t xml:space="preserve"> </t>
    </r>
    <r>
      <rPr>
        <sz val="11"/>
        <rFont val="方正楷体_GBK"/>
        <family val="4"/>
        <charset val="134"/>
      </rPr>
      <t>附表</t>
    </r>
    <r>
      <rPr>
        <sz val="11"/>
        <rFont val="Times New Roman"/>
        <family val="1"/>
      </rPr>
      <t>2-9</t>
    </r>
  </si>
  <si>
    <r>
      <t xml:space="preserve"> </t>
    </r>
    <r>
      <rPr>
        <sz val="11"/>
        <rFont val="方正楷体_GBK"/>
        <family val="4"/>
        <charset val="134"/>
      </rPr>
      <t>附表</t>
    </r>
    <r>
      <rPr>
        <sz val="11"/>
        <rFont val="Times New Roman"/>
        <family val="1"/>
      </rPr>
      <t>2-10</t>
    </r>
  </si>
  <si>
    <r>
      <t xml:space="preserve"> </t>
    </r>
    <r>
      <rPr>
        <sz val="11"/>
        <rFont val="方正楷体_GBK"/>
        <family val="4"/>
        <charset val="134"/>
      </rPr>
      <t>附表</t>
    </r>
    <r>
      <rPr>
        <sz val="11"/>
        <rFont val="Times New Roman"/>
        <family val="1"/>
      </rPr>
      <t>2-11</t>
    </r>
  </si>
  <si>
    <r>
      <t xml:space="preserve"> </t>
    </r>
    <r>
      <rPr>
        <sz val="11"/>
        <rFont val="方正楷体_GBK"/>
        <family val="4"/>
        <charset val="134"/>
      </rPr>
      <t>附表</t>
    </r>
    <r>
      <rPr>
        <sz val="11"/>
        <rFont val="Times New Roman"/>
        <family val="1"/>
      </rPr>
      <t>2-12</t>
    </r>
  </si>
  <si>
    <r>
      <t>2024</t>
    </r>
    <r>
      <rPr>
        <sz val="11"/>
        <rFont val="方正楷体_GBK"/>
        <family val="4"/>
        <charset val="134"/>
      </rPr>
      <t>年南京经开区级一般公共预算</t>
    </r>
    <r>
      <rPr>
        <sz val="11"/>
        <rFont val="Times New Roman"/>
        <family val="1"/>
      </rPr>
      <t>“</t>
    </r>
    <r>
      <rPr>
        <sz val="11"/>
        <rFont val="方正楷体_GBK"/>
        <family val="4"/>
        <charset val="134"/>
      </rPr>
      <t>三公</t>
    </r>
    <r>
      <rPr>
        <sz val="11"/>
        <rFont val="Times New Roman"/>
        <family val="1"/>
      </rPr>
      <t>”</t>
    </r>
    <r>
      <rPr>
        <sz val="11"/>
        <rFont val="方正楷体_GBK"/>
        <family val="4"/>
        <charset val="134"/>
      </rPr>
      <t>经费等预算表</t>
    </r>
  </si>
  <si>
    <r>
      <t xml:space="preserve"> </t>
    </r>
    <r>
      <rPr>
        <sz val="11"/>
        <rFont val="方正楷体_GBK"/>
        <family val="4"/>
        <charset val="134"/>
      </rPr>
      <t>附表</t>
    </r>
    <r>
      <rPr>
        <sz val="11"/>
        <rFont val="Times New Roman"/>
        <family val="1"/>
      </rPr>
      <t>2-13</t>
    </r>
  </si>
  <si>
    <r>
      <rPr>
        <sz val="11"/>
        <rFont val="方正楷体_GBK"/>
        <family val="4"/>
        <charset val="134"/>
      </rPr>
      <t>第二部分</t>
    </r>
    <r>
      <rPr>
        <sz val="11"/>
        <rFont val="Times New Roman"/>
        <family val="1"/>
      </rPr>
      <t>:</t>
    </r>
    <r>
      <rPr>
        <sz val="11"/>
        <rFont val="方正楷体_GBK"/>
        <family val="4"/>
        <charset val="134"/>
      </rPr>
      <t>政府性基金预算</t>
    </r>
  </si>
  <si>
    <r>
      <t xml:space="preserve"> </t>
    </r>
    <r>
      <rPr>
        <sz val="11"/>
        <rFont val="方正楷体_GBK"/>
        <family val="4"/>
        <charset val="134"/>
      </rPr>
      <t>附表</t>
    </r>
    <r>
      <rPr>
        <sz val="11"/>
        <rFont val="Times New Roman"/>
        <family val="1"/>
      </rPr>
      <t>2-14</t>
    </r>
  </si>
  <si>
    <r>
      <t xml:space="preserve"> </t>
    </r>
    <r>
      <rPr>
        <sz val="11"/>
        <rFont val="方正楷体_GBK"/>
        <family val="4"/>
        <charset val="134"/>
      </rPr>
      <t>附表</t>
    </r>
    <r>
      <rPr>
        <sz val="11"/>
        <rFont val="Times New Roman"/>
        <family val="1"/>
      </rPr>
      <t>2-15</t>
    </r>
  </si>
  <si>
    <r>
      <t xml:space="preserve"> </t>
    </r>
    <r>
      <rPr>
        <sz val="11"/>
        <rFont val="方正楷体_GBK"/>
        <family val="4"/>
        <charset val="134"/>
      </rPr>
      <t>附表</t>
    </r>
    <r>
      <rPr>
        <sz val="11"/>
        <rFont val="Times New Roman"/>
        <family val="1"/>
      </rPr>
      <t>2-16</t>
    </r>
  </si>
  <si>
    <r>
      <t xml:space="preserve"> </t>
    </r>
    <r>
      <rPr>
        <sz val="11"/>
        <rFont val="方正楷体_GBK"/>
        <family val="4"/>
        <charset val="134"/>
      </rPr>
      <t>附表</t>
    </r>
    <r>
      <rPr>
        <sz val="11"/>
        <rFont val="Times New Roman"/>
        <family val="1"/>
      </rPr>
      <t>2-17</t>
    </r>
  </si>
  <si>
    <r>
      <t xml:space="preserve"> </t>
    </r>
    <r>
      <rPr>
        <sz val="11"/>
        <rFont val="方正楷体_GBK"/>
        <family val="4"/>
        <charset val="134"/>
      </rPr>
      <t>附表</t>
    </r>
    <r>
      <rPr>
        <sz val="11"/>
        <rFont val="Times New Roman"/>
        <family val="1"/>
      </rPr>
      <t>2-18</t>
    </r>
  </si>
  <si>
    <r>
      <t xml:space="preserve"> </t>
    </r>
    <r>
      <rPr>
        <sz val="11"/>
        <rFont val="方正楷体_GBK"/>
        <family val="4"/>
        <charset val="134"/>
      </rPr>
      <t>附表</t>
    </r>
    <r>
      <rPr>
        <sz val="11"/>
        <rFont val="Times New Roman"/>
        <family val="1"/>
      </rPr>
      <t>2-19</t>
    </r>
  </si>
  <si>
    <r>
      <t xml:space="preserve"> </t>
    </r>
    <r>
      <rPr>
        <sz val="11"/>
        <rFont val="方正楷体_GBK"/>
        <family val="4"/>
        <charset val="134"/>
      </rPr>
      <t>附表</t>
    </r>
    <r>
      <rPr>
        <sz val="11"/>
        <rFont val="Times New Roman"/>
        <family val="1"/>
      </rPr>
      <t>2-20</t>
    </r>
  </si>
  <si>
    <r>
      <t xml:space="preserve"> </t>
    </r>
    <r>
      <rPr>
        <sz val="11"/>
        <rFont val="方正楷体_GBK"/>
        <family val="4"/>
        <charset val="134"/>
      </rPr>
      <t>附表</t>
    </r>
    <r>
      <rPr>
        <sz val="11"/>
        <rFont val="Times New Roman"/>
        <family val="1"/>
      </rPr>
      <t>2-21</t>
    </r>
  </si>
  <si>
    <r>
      <rPr>
        <sz val="11"/>
        <rFont val="方正楷体_GBK"/>
        <family val="4"/>
        <charset val="134"/>
      </rPr>
      <t>第三部分</t>
    </r>
    <r>
      <rPr>
        <sz val="11"/>
        <rFont val="Times New Roman"/>
        <family val="1"/>
      </rPr>
      <t>:</t>
    </r>
    <r>
      <rPr>
        <sz val="11"/>
        <rFont val="方正楷体_GBK"/>
        <family val="4"/>
        <charset val="134"/>
      </rPr>
      <t>国有资本经营预算</t>
    </r>
  </si>
  <si>
    <r>
      <t xml:space="preserve"> </t>
    </r>
    <r>
      <rPr>
        <sz val="11"/>
        <rFont val="方正楷体_GBK"/>
        <family val="4"/>
        <charset val="134"/>
      </rPr>
      <t>附表</t>
    </r>
    <r>
      <rPr>
        <sz val="11"/>
        <rFont val="Times New Roman"/>
        <family val="1"/>
      </rPr>
      <t>2-22</t>
    </r>
  </si>
  <si>
    <r>
      <t xml:space="preserve"> </t>
    </r>
    <r>
      <rPr>
        <sz val="11"/>
        <rFont val="方正楷体_GBK"/>
        <family val="4"/>
        <charset val="134"/>
      </rPr>
      <t>附表</t>
    </r>
    <r>
      <rPr>
        <sz val="11"/>
        <rFont val="Times New Roman"/>
        <family val="1"/>
      </rPr>
      <t>2-23</t>
    </r>
  </si>
  <si>
    <r>
      <t xml:space="preserve"> </t>
    </r>
    <r>
      <rPr>
        <sz val="11"/>
        <rFont val="方正楷体_GBK"/>
        <family val="4"/>
        <charset val="134"/>
      </rPr>
      <t>附表</t>
    </r>
    <r>
      <rPr>
        <sz val="11"/>
        <rFont val="Times New Roman"/>
        <family val="1"/>
      </rPr>
      <t>2-24</t>
    </r>
  </si>
  <si>
    <r>
      <t xml:space="preserve"> </t>
    </r>
    <r>
      <rPr>
        <sz val="11"/>
        <rFont val="方正楷体_GBK"/>
        <family val="4"/>
        <charset val="134"/>
      </rPr>
      <t>附表</t>
    </r>
    <r>
      <rPr>
        <sz val="11"/>
        <rFont val="Times New Roman"/>
        <family val="1"/>
      </rPr>
      <t>2-25</t>
    </r>
  </si>
  <si>
    <r>
      <t xml:space="preserve"> </t>
    </r>
    <r>
      <rPr>
        <sz val="11"/>
        <rFont val="方正楷体_GBK"/>
        <family val="4"/>
        <charset val="134"/>
      </rPr>
      <t>附表</t>
    </r>
    <r>
      <rPr>
        <sz val="11"/>
        <rFont val="Times New Roman"/>
        <family val="1"/>
      </rPr>
      <t>2-26</t>
    </r>
  </si>
  <si>
    <r>
      <t xml:space="preserve"> </t>
    </r>
    <r>
      <rPr>
        <sz val="11"/>
        <rFont val="方正楷体_GBK"/>
        <family val="4"/>
        <charset val="134"/>
      </rPr>
      <t>附表</t>
    </r>
    <r>
      <rPr>
        <sz val="11"/>
        <rFont val="Times New Roman"/>
        <family val="1"/>
      </rPr>
      <t>2-27</t>
    </r>
  </si>
  <si>
    <r>
      <rPr>
        <sz val="11"/>
        <rFont val="方正楷体_GBK"/>
        <family val="4"/>
        <charset val="134"/>
      </rPr>
      <t>第四部分</t>
    </r>
    <r>
      <rPr>
        <sz val="11"/>
        <rFont val="Times New Roman"/>
        <family val="1"/>
      </rPr>
      <t>:</t>
    </r>
    <r>
      <rPr>
        <sz val="11"/>
        <rFont val="方正楷体_GBK"/>
        <family val="4"/>
        <charset val="134"/>
      </rPr>
      <t>社会保险基金预算</t>
    </r>
  </si>
  <si>
    <r>
      <t xml:space="preserve"> </t>
    </r>
    <r>
      <rPr>
        <sz val="11"/>
        <rFont val="方正楷体_GBK"/>
        <family val="4"/>
        <charset val="134"/>
      </rPr>
      <t>附表</t>
    </r>
    <r>
      <rPr>
        <sz val="11"/>
        <rFont val="Times New Roman"/>
        <family val="1"/>
      </rPr>
      <t>2-28</t>
    </r>
  </si>
  <si>
    <r>
      <t xml:space="preserve"> </t>
    </r>
    <r>
      <rPr>
        <sz val="11"/>
        <rFont val="方正楷体_GBK"/>
        <family val="4"/>
        <charset val="134"/>
      </rPr>
      <t>附表</t>
    </r>
    <r>
      <rPr>
        <sz val="11"/>
        <rFont val="Times New Roman"/>
        <family val="1"/>
      </rPr>
      <t>2-29</t>
    </r>
  </si>
  <si>
    <r>
      <t xml:space="preserve"> </t>
    </r>
    <r>
      <rPr>
        <sz val="11"/>
        <rFont val="方正楷体_GBK"/>
        <family val="4"/>
        <charset val="134"/>
      </rPr>
      <t>附表</t>
    </r>
    <r>
      <rPr>
        <sz val="11"/>
        <rFont val="Times New Roman"/>
        <family val="1"/>
      </rPr>
      <t>2-30</t>
    </r>
  </si>
  <si>
    <r>
      <t xml:space="preserve"> </t>
    </r>
    <r>
      <rPr>
        <sz val="11"/>
        <rFont val="方正楷体_GBK"/>
        <family val="4"/>
        <charset val="134"/>
      </rPr>
      <t>附表</t>
    </r>
    <r>
      <rPr>
        <sz val="11"/>
        <rFont val="Times New Roman"/>
        <family val="1"/>
      </rPr>
      <t>2-31</t>
    </r>
  </si>
  <si>
    <r>
      <t xml:space="preserve"> </t>
    </r>
    <r>
      <rPr>
        <sz val="11"/>
        <rFont val="方正楷体_GBK"/>
        <family val="4"/>
        <charset val="134"/>
      </rPr>
      <t>附表</t>
    </r>
    <r>
      <rPr>
        <sz val="11"/>
        <rFont val="Times New Roman"/>
        <family val="1"/>
      </rPr>
      <t>2-32</t>
    </r>
  </si>
  <si>
    <r>
      <t xml:space="preserve"> </t>
    </r>
    <r>
      <rPr>
        <sz val="11"/>
        <rFont val="方正楷体_GBK"/>
        <family val="4"/>
        <charset val="134"/>
      </rPr>
      <t>附表</t>
    </r>
    <r>
      <rPr>
        <sz val="11"/>
        <rFont val="Times New Roman"/>
        <family val="1"/>
      </rPr>
      <t>2-33</t>
    </r>
  </si>
  <si>
    <r>
      <t xml:space="preserve"> </t>
    </r>
    <r>
      <rPr>
        <sz val="11"/>
        <rFont val="方正楷体_GBK"/>
        <family val="4"/>
        <charset val="134"/>
      </rPr>
      <t>附表</t>
    </r>
    <r>
      <rPr>
        <sz val="11"/>
        <rFont val="Times New Roman"/>
        <family val="1"/>
      </rPr>
      <t>2-34</t>
    </r>
  </si>
  <si>
    <r>
      <t xml:space="preserve"> </t>
    </r>
    <r>
      <rPr>
        <sz val="11"/>
        <rFont val="方正楷体_GBK"/>
        <family val="4"/>
        <charset val="134"/>
      </rPr>
      <t>附表</t>
    </r>
    <r>
      <rPr>
        <sz val="11"/>
        <rFont val="Times New Roman"/>
        <family val="1"/>
      </rPr>
      <t>2-35</t>
    </r>
  </si>
  <si>
    <r>
      <t xml:space="preserve"> </t>
    </r>
    <r>
      <rPr>
        <sz val="11"/>
        <rFont val="方正楷体_GBK"/>
        <family val="4"/>
        <charset val="134"/>
      </rPr>
      <t>附表</t>
    </r>
    <r>
      <rPr>
        <sz val="11"/>
        <rFont val="Times New Roman"/>
        <family val="1"/>
      </rPr>
      <t>2-36</t>
    </r>
  </si>
  <si>
    <t>南京经济技术开发区2023年预算执行情况
暨2024年预算草案</t>
    <phoneticPr fontId="0" type="noConversion"/>
  </si>
</sst>
</file>

<file path=xl/styles.xml><?xml version="1.0" encoding="utf-8"?>
<styleSheet xmlns="http://schemas.openxmlformats.org/spreadsheetml/2006/main">
  <numFmts count="10">
    <numFmt numFmtId="43" formatCode="_ * #,##0.00_ ;_ * \-#,##0.00_ ;_ * &quot;-&quot;??_ ;_ @_ "/>
    <numFmt numFmtId="176" formatCode="#,##0_ ;\-#,##0"/>
    <numFmt numFmtId="177" formatCode="#,##0_);[Red]\(#,##0\)"/>
    <numFmt numFmtId="178" formatCode="#,##0_ "/>
    <numFmt numFmtId="179" formatCode="0_ "/>
    <numFmt numFmtId="180" formatCode="0.00_ "/>
    <numFmt numFmtId="181" formatCode="0.0"/>
    <numFmt numFmtId="182" formatCode="0_);[Red]\(0\)"/>
    <numFmt numFmtId="183" formatCode="_ * #,##0_ ;_ * \-#,##0_ ;_ * &quot;-&quot;??_ ;_ @_ "/>
    <numFmt numFmtId="184" formatCode="0.0_);[Red]\(0.0\)"/>
  </numFmts>
  <fonts count="78">
    <font>
      <sz val="9"/>
      <name val="宋体"/>
      <charset val="134"/>
    </font>
    <font>
      <sz val="11"/>
      <color theme="1"/>
      <name val="Times New Roman"/>
      <family val="1"/>
    </font>
    <font>
      <sz val="11"/>
      <color indexed="8"/>
      <name val="Times New Roman"/>
      <family val="1"/>
    </font>
    <font>
      <sz val="11"/>
      <name val="Times New Roman"/>
      <family val="1"/>
    </font>
    <font>
      <sz val="12"/>
      <name val="Times New Roman"/>
      <family val="1"/>
    </font>
    <font>
      <sz val="18"/>
      <name val="方正小标宋简体"/>
      <family val="4"/>
      <charset val="134"/>
    </font>
    <font>
      <sz val="12"/>
      <color indexed="8"/>
      <name val="Times New Roman"/>
      <family val="1"/>
    </font>
    <font>
      <sz val="12"/>
      <name val="方正黑体_GBK"/>
      <family val="4"/>
      <charset val="134"/>
    </font>
    <font>
      <sz val="12"/>
      <name val="方正仿宋_GBK"/>
      <family val="4"/>
      <charset val="134"/>
    </font>
    <font>
      <sz val="9"/>
      <name val="Times New Roman"/>
      <family val="1"/>
    </font>
    <font>
      <sz val="12"/>
      <name val="方正楷体_GBK"/>
      <family val="4"/>
      <charset val="134"/>
    </font>
    <font>
      <sz val="12"/>
      <color theme="1"/>
      <name val="Times New Roman"/>
      <family val="1"/>
    </font>
    <font>
      <b/>
      <sz val="11"/>
      <name val="Times New Roman"/>
      <family val="1"/>
    </font>
    <font>
      <b/>
      <sz val="12"/>
      <color indexed="8"/>
      <name val="Times New Roman"/>
      <family val="1"/>
    </font>
    <font>
      <sz val="12"/>
      <color theme="1"/>
      <name val="方正黑体_GBK"/>
      <family val="4"/>
      <charset val="134"/>
    </font>
    <font>
      <sz val="12"/>
      <color indexed="8"/>
      <name val="方正楷体_GBK"/>
      <family val="4"/>
      <charset val="134"/>
    </font>
    <font>
      <b/>
      <sz val="12"/>
      <name val="Times New Roman"/>
      <family val="1"/>
    </font>
    <font>
      <sz val="12"/>
      <color rgb="FF000000"/>
      <name val="方正仿宋_GBK"/>
      <family val="4"/>
      <charset val="134"/>
    </font>
    <font>
      <vertAlign val="superscript"/>
      <sz val="12"/>
      <color indexed="8"/>
      <name val="Times New Roman"/>
      <family val="1"/>
    </font>
    <font>
      <sz val="12"/>
      <color indexed="8"/>
      <name val="方正黑体_GBK"/>
      <family val="4"/>
      <charset val="134"/>
    </font>
    <font>
      <sz val="18"/>
      <color indexed="8"/>
      <name val="方正小标宋简体"/>
      <family val="4"/>
      <charset val="134"/>
    </font>
    <font>
      <sz val="10"/>
      <name val="Times New Roman"/>
      <family val="1"/>
    </font>
    <font>
      <sz val="12"/>
      <color theme="1"/>
      <name val="方正仿宋_GBK"/>
      <family val="4"/>
      <charset val="134"/>
    </font>
    <font>
      <sz val="14"/>
      <name val="Times New Roman"/>
      <family val="1"/>
    </font>
    <font>
      <b/>
      <sz val="11"/>
      <color theme="1"/>
      <name val="Times New Roman"/>
      <family val="1"/>
    </font>
    <font>
      <b/>
      <sz val="12"/>
      <color indexed="8"/>
      <name val="方正仿宋_GBK"/>
      <family val="4"/>
      <charset val="134"/>
    </font>
    <font>
      <b/>
      <sz val="12"/>
      <name val="方正仿宋_GBK"/>
      <family val="4"/>
      <charset val="134"/>
    </font>
    <font>
      <b/>
      <sz val="14"/>
      <color indexed="8"/>
      <name val="Times New Roman"/>
      <family val="1"/>
    </font>
    <font>
      <sz val="14"/>
      <color indexed="8"/>
      <name val="Times New Roman"/>
      <family val="1"/>
    </font>
    <font>
      <sz val="12"/>
      <name val="仿宋"/>
      <family val="3"/>
      <charset val="134"/>
    </font>
    <font>
      <b/>
      <sz val="12"/>
      <color theme="1"/>
      <name val="Times New Roman"/>
      <family val="1"/>
    </font>
    <font>
      <sz val="12"/>
      <color rgb="FF000000"/>
      <name val="Times New Roman"/>
      <family val="1"/>
    </font>
    <font>
      <sz val="12"/>
      <color indexed="8"/>
      <name val="仿宋"/>
      <family val="3"/>
      <charset val="134"/>
    </font>
    <font>
      <b/>
      <sz val="9"/>
      <name val="Times New Roman"/>
      <family val="1"/>
    </font>
    <font>
      <b/>
      <sz val="18"/>
      <name val="方正小标宋简体"/>
      <family val="4"/>
      <charset val="134"/>
    </font>
    <font>
      <sz val="18"/>
      <name val="方正楷体_GBK"/>
      <family val="4"/>
      <charset val="134"/>
    </font>
    <font>
      <sz val="12"/>
      <color indexed="8"/>
      <name val="方正仿宋_GBK"/>
      <family val="4"/>
      <charset val="134"/>
    </font>
    <font>
      <sz val="12"/>
      <color theme="1"/>
      <name val="方正楷体_GBK"/>
      <family val="4"/>
      <charset val="134"/>
    </font>
    <font>
      <b/>
      <sz val="12"/>
      <color theme="1"/>
      <name val="方正仿宋_GBK"/>
      <family val="4"/>
      <charset val="134"/>
    </font>
    <font>
      <sz val="11"/>
      <name val="方正仿宋_GBK"/>
      <family val="4"/>
      <charset val="134"/>
    </font>
    <font>
      <sz val="16"/>
      <name val="Times New Roman"/>
      <family val="1"/>
    </font>
    <font>
      <sz val="28"/>
      <color theme="1"/>
      <name val="方正小标宋简体"/>
      <family val="4"/>
      <charset val="134"/>
    </font>
    <font>
      <sz val="24"/>
      <color theme="1"/>
      <name val="Times New Roman"/>
      <family val="1"/>
    </font>
    <font>
      <sz val="11"/>
      <color theme="1"/>
      <name val="宋体"/>
      <family val="3"/>
      <charset val="134"/>
      <scheme val="minor"/>
    </font>
    <font>
      <sz val="11"/>
      <color indexed="8"/>
      <name val="宋体"/>
      <family val="3"/>
      <charset val="134"/>
    </font>
    <font>
      <sz val="10"/>
      <name val="Arial"/>
      <family val="2"/>
    </font>
    <font>
      <sz val="11"/>
      <color indexed="42"/>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20"/>
      <name val="宋体"/>
      <family val="3"/>
      <charset val="134"/>
    </font>
    <font>
      <sz val="11"/>
      <color theme="1"/>
      <name val="宋体"/>
      <family val="3"/>
      <charset val="134"/>
    </font>
    <font>
      <sz val="12"/>
      <name val="宋体"/>
      <family val="3"/>
      <charset val="134"/>
    </font>
    <font>
      <sz val="9"/>
      <color indexed="8"/>
      <name val="宋体"/>
      <family val="3"/>
      <charset val="134"/>
    </font>
    <font>
      <sz val="12"/>
      <name val="仿宋_GB2312"/>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8"/>
      <name val="方正仿宋_GBK"/>
      <family val="4"/>
      <charset val="134"/>
    </font>
    <font>
      <sz val="11"/>
      <color rgb="FF000000"/>
      <name val="Times New Roman"/>
      <family val="1"/>
    </font>
    <font>
      <b/>
      <sz val="12"/>
      <color rgb="FF000000"/>
      <name val="方正仿宋_GBK"/>
      <family val="4"/>
      <charset val="134"/>
    </font>
    <font>
      <b/>
      <sz val="12"/>
      <name val="方正楷体_GBK"/>
      <family val="4"/>
      <charset val="134"/>
    </font>
    <font>
      <b/>
      <sz val="12"/>
      <color indexed="8"/>
      <name val="方正楷体_GBK"/>
      <family val="4"/>
      <charset val="134"/>
    </font>
    <font>
      <sz val="11"/>
      <color theme="1"/>
      <name val="方正仿宋_GBK"/>
      <family val="4"/>
      <charset val="134"/>
    </font>
    <font>
      <b/>
      <sz val="12"/>
      <color indexed="8"/>
      <name val="仿宋_GB2312"/>
      <family val="3"/>
      <charset val="134"/>
    </font>
    <font>
      <b/>
      <sz val="12"/>
      <color theme="1"/>
      <name val="方正楷体_GBK"/>
      <family val="4"/>
      <charset val="134"/>
    </font>
    <font>
      <b/>
      <sz val="11"/>
      <name val="方正仿宋_GBK"/>
      <family val="4"/>
      <charset val="134"/>
    </font>
    <font>
      <sz val="11"/>
      <name val="方正黑体_GBK"/>
      <family val="4"/>
      <charset val="134"/>
    </font>
    <font>
      <sz val="9"/>
      <name val="宋体"/>
      <family val="3"/>
      <charset val="134"/>
    </font>
    <font>
      <sz val="11"/>
      <name val="方正楷体_GBK"/>
      <family val="4"/>
      <charset val="134"/>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bottom style="medium">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00">
    <xf numFmtId="0" fontId="0" fillId="0" borderId="0">
      <alignment vertical="center"/>
    </xf>
    <xf numFmtId="43" fontId="76" fillId="0" borderId="0" applyFont="0" applyFill="0" applyBorder="0" applyAlignment="0" applyProtection="0">
      <alignment vertical="center"/>
    </xf>
    <xf numFmtId="0" fontId="76" fillId="0" borderId="0">
      <alignment vertical="center"/>
    </xf>
    <xf numFmtId="9" fontId="76" fillId="0" borderId="0" applyFont="0" applyFill="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2"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5" fillId="0" borderId="0" applyBorder="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9" fontId="76" fillId="0" borderId="0" applyFont="0" applyFill="0" applyBorder="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8" fillId="0" borderId="28" applyNumberFormat="0" applyFill="0" applyAlignment="0" applyProtection="0">
      <alignment vertical="center"/>
    </xf>
    <xf numFmtId="0" fontId="48" fillId="0" borderId="28" applyNumberFormat="0" applyFill="0" applyAlignment="0" applyProtection="0">
      <alignment vertical="center"/>
    </xf>
    <xf numFmtId="0" fontId="48" fillId="0" borderId="28" applyNumberFormat="0" applyFill="0" applyAlignment="0" applyProtection="0">
      <alignment vertical="center"/>
    </xf>
    <xf numFmtId="0" fontId="48" fillId="0" borderId="28" applyNumberFormat="0" applyFill="0" applyAlignment="0" applyProtection="0">
      <alignment vertical="center"/>
    </xf>
    <xf numFmtId="0" fontId="48" fillId="0" borderId="28" applyNumberFormat="0" applyFill="0" applyAlignment="0" applyProtection="0">
      <alignment vertical="center"/>
    </xf>
    <xf numFmtId="0" fontId="49" fillId="0" borderId="29" applyNumberFormat="0" applyFill="0" applyAlignment="0" applyProtection="0">
      <alignment vertical="center"/>
    </xf>
    <xf numFmtId="0" fontId="49" fillId="0" borderId="29" applyNumberFormat="0" applyFill="0" applyAlignment="0" applyProtection="0">
      <alignment vertical="center"/>
    </xf>
    <xf numFmtId="0" fontId="49" fillId="0" borderId="29" applyNumberFormat="0" applyFill="0" applyAlignment="0" applyProtection="0">
      <alignment vertical="center"/>
    </xf>
    <xf numFmtId="0" fontId="49" fillId="0" borderId="29" applyNumberFormat="0" applyFill="0" applyAlignment="0" applyProtection="0">
      <alignment vertical="center"/>
    </xf>
    <xf numFmtId="0" fontId="49" fillId="0" borderId="29" applyNumberFormat="0" applyFill="0" applyAlignment="0" applyProtection="0">
      <alignment vertical="center"/>
    </xf>
    <xf numFmtId="0" fontId="49" fillId="0" borderId="29"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76" fillId="0" borderId="0">
      <alignment vertical="center"/>
    </xf>
    <xf numFmtId="0" fontId="52" fillId="0" borderId="0">
      <alignment vertical="center"/>
    </xf>
    <xf numFmtId="0" fontId="43" fillId="0" borderId="0">
      <alignment vertical="center"/>
    </xf>
    <xf numFmtId="0" fontId="52" fillId="0" borderId="0">
      <alignment vertical="center"/>
    </xf>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53" fillId="0" borderId="0"/>
    <xf numFmtId="0" fontId="53" fillId="0" borderId="0"/>
    <xf numFmtId="0" fontId="53" fillId="0" borderId="0"/>
    <xf numFmtId="0" fontId="53" fillId="0" borderId="0"/>
    <xf numFmtId="0" fontId="53" fillId="0" borderId="0"/>
    <xf numFmtId="0" fontId="76" fillId="0" borderId="0">
      <alignment vertical="center"/>
    </xf>
    <xf numFmtId="0" fontId="53" fillId="0" borderId="0">
      <alignment vertical="center"/>
    </xf>
    <xf numFmtId="0" fontId="53" fillId="0" borderId="0">
      <alignment vertical="center"/>
    </xf>
    <xf numFmtId="0" fontId="53" fillId="0" borderId="0"/>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3" fillId="0" borderId="0">
      <alignment vertical="center"/>
    </xf>
    <xf numFmtId="0" fontId="54" fillId="0" borderId="0">
      <alignment vertical="center"/>
    </xf>
    <xf numFmtId="0" fontId="53" fillId="0" borderId="0">
      <alignment vertical="center"/>
    </xf>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2" fillId="0" borderId="0">
      <alignment vertical="center"/>
    </xf>
    <xf numFmtId="0" fontId="44" fillId="0" borderId="0">
      <alignment vertical="center"/>
    </xf>
    <xf numFmtId="0" fontId="44" fillId="0" borderId="0">
      <alignment vertical="center"/>
    </xf>
    <xf numFmtId="0" fontId="54" fillId="0" borderId="0">
      <alignment vertical="center"/>
    </xf>
    <xf numFmtId="0" fontId="54" fillId="0" borderId="0">
      <alignment vertical="center"/>
    </xf>
    <xf numFmtId="0" fontId="44" fillId="0" borderId="0">
      <alignment vertical="center"/>
    </xf>
    <xf numFmtId="0" fontId="55" fillId="0" borderId="0"/>
    <xf numFmtId="0" fontId="53" fillId="0" borderId="0" applyBorder="0">
      <alignment vertical="center"/>
    </xf>
    <xf numFmtId="0" fontId="53" fillId="0" borderId="0"/>
    <xf numFmtId="0" fontId="4" fillId="0" borderId="0"/>
    <xf numFmtId="0" fontId="53" fillId="0" borderId="0"/>
    <xf numFmtId="0" fontId="53" fillId="0" borderId="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6" fillId="15" borderId="0" applyNumberFormat="0" applyBorder="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76" fillId="0" borderId="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59" fillId="16" borderId="32" applyNumberFormat="0" applyAlignment="0" applyProtection="0">
      <alignment vertical="center"/>
    </xf>
    <xf numFmtId="0" fontId="59" fillId="16" borderId="32" applyNumberFormat="0" applyAlignment="0" applyProtection="0">
      <alignment vertical="center"/>
    </xf>
    <xf numFmtId="0" fontId="59" fillId="16" borderId="32" applyNumberFormat="0" applyAlignment="0" applyProtection="0">
      <alignment vertical="center"/>
    </xf>
    <xf numFmtId="0" fontId="59" fillId="16" borderId="32" applyNumberFormat="0" applyAlignment="0" applyProtection="0">
      <alignment vertical="center"/>
    </xf>
    <xf numFmtId="0" fontId="59" fillId="16" borderId="32" applyNumberFormat="0" applyAlignment="0" applyProtection="0">
      <alignment vertical="center"/>
    </xf>
    <xf numFmtId="0" fontId="59" fillId="16" borderId="32"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33" applyNumberFormat="0" applyFill="0" applyAlignment="0" applyProtection="0">
      <alignment vertical="center"/>
    </xf>
    <xf numFmtId="0" fontId="62" fillId="0" borderId="33" applyNumberFormat="0" applyFill="0" applyAlignment="0" applyProtection="0">
      <alignment vertical="center"/>
    </xf>
    <xf numFmtId="0" fontId="62" fillId="0" borderId="33" applyNumberFormat="0" applyFill="0" applyAlignment="0" applyProtection="0">
      <alignment vertical="center"/>
    </xf>
    <xf numFmtId="0" fontId="62" fillId="0" borderId="33" applyNumberFormat="0" applyFill="0" applyAlignment="0" applyProtection="0">
      <alignment vertical="center"/>
    </xf>
    <xf numFmtId="0" fontId="62" fillId="0" borderId="33" applyNumberFormat="0" applyFill="0" applyAlignment="0" applyProtection="0">
      <alignment vertical="center"/>
    </xf>
    <xf numFmtId="0" fontId="62" fillId="0" borderId="33" applyNumberFormat="0" applyFill="0" applyAlignment="0" applyProtection="0">
      <alignment vertical="center"/>
    </xf>
    <xf numFmtId="43" fontId="43" fillId="0" borderId="0" applyFont="0" applyFill="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3" fillId="11" borderId="0" applyNumberFormat="0" applyBorder="0" applyAlignment="0" applyProtection="0">
      <alignment vertical="center"/>
    </xf>
    <xf numFmtId="0" fontId="64" fillId="2" borderId="34" applyNumberFormat="0" applyAlignment="0" applyProtection="0">
      <alignment vertical="center"/>
    </xf>
    <xf numFmtId="0" fontId="64" fillId="2" borderId="34" applyNumberFormat="0" applyAlignment="0" applyProtection="0">
      <alignment vertical="center"/>
    </xf>
    <xf numFmtId="0" fontId="64" fillId="2" borderId="34" applyNumberFormat="0" applyAlignment="0" applyProtection="0">
      <alignment vertical="center"/>
    </xf>
    <xf numFmtId="0" fontId="64" fillId="2" borderId="34" applyNumberFormat="0" applyAlignment="0" applyProtection="0">
      <alignment vertical="center"/>
    </xf>
    <xf numFmtId="0" fontId="64" fillId="2" borderId="34" applyNumberFormat="0" applyAlignment="0" applyProtection="0">
      <alignment vertical="center"/>
    </xf>
    <xf numFmtId="0" fontId="64" fillId="2" borderId="34" applyNumberFormat="0" applyAlignment="0" applyProtection="0">
      <alignment vertical="center"/>
    </xf>
    <xf numFmtId="0" fontId="65" fillId="6" borderId="31" applyNumberFormat="0" applyAlignment="0" applyProtection="0">
      <alignment vertical="center"/>
    </xf>
    <xf numFmtId="0" fontId="65" fillId="6" borderId="31" applyNumberFormat="0" applyAlignment="0" applyProtection="0">
      <alignment vertical="center"/>
    </xf>
    <xf numFmtId="0" fontId="65" fillId="6" borderId="31" applyNumberFormat="0" applyAlignment="0" applyProtection="0">
      <alignment vertical="center"/>
    </xf>
    <xf numFmtId="0" fontId="65" fillId="6" borderId="31" applyNumberFormat="0" applyAlignment="0" applyProtection="0">
      <alignment vertical="center"/>
    </xf>
    <xf numFmtId="0" fontId="65" fillId="6" borderId="31" applyNumberFormat="0" applyAlignment="0" applyProtection="0">
      <alignment vertical="center"/>
    </xf>
    <xf numFmtId="0" fontId="65" fillId="6" borderId="31" applyNumberFormat="0" applyAlignment="0" applyProtection="0">
      <alignment vertical="center"/>
    </xf>
    <xf numFmtId="0" fontId="76" fillId="7" borderId="35" applyNumberFormat="0" applyFont="0" applyAlignment="0" applyProtection="0">
      <alignment vertical="center"/>
    </xf>
    <xf numFmtId="0" fontId="76" fillId="7" borderId="35" applyNumberFormat="0" applyFont="0" applyAlignment="0" applyProtection="0">
      <alignment vertical="center"/>
    </xf>
    <xf numFmtId="0" fontId="76" fillId="7" borderId="35" applyNumberFormat="0" applyFont="0" applyAlignment="0" applyProtection="0">
      <alignment vertical="center"/>
    </xf>
    <xf numFmtId="0" fontId="76" fillId="7" borderId="35" applyNumberFormat="0" applyFont="0" applyAlignment="0" applyProtection="0">
      <alignment vertical="center"/>
    </xf>
    <xf numFmtId="0" fontId="76" fillId="7" borderId="35" applyNumberFormat="0" applyFont="0" applyAlignment="0" applyProtection="0">
      <alignment vertical="center"/>
    </xf>
    <xf numFmtId="0" fontId="76" fillId="7" borderId="35" applyNumberFormat="0" applyFont="0" applyAlignment="0" applyProtection="0">
      <alignment vertical="center"/>
    </xf>
  </cellStyleXfs>
  <cellXfs count="446">
    <xf numFmtId="0" fontId="0" fillId="0" borderId="0" xfId="0" applyAlignment="1"/>
    <xf numFmtId="0" fontId="1" fillId="0" borderId="0" xfId="0" applyFont="1">
      <alignment vertical="center"/>
    </xf>
    <xf numFmtId="0" fontId="3" fillId="0" borderId="0" xfId="158" applyFont="1" applyAlignment="1">
      <alignment horizontal="left" vertical="center"/>
    </xf>
    <xf numFmtId="0" fontId="4" fillId="0" borderId="0" xfId="158" applyFont="1" applyAlignment="1">
      <alignment horizontal="left" vertical="center"/>
    </xf>
    <xf numFmtId="0" fontId="6" fillId="0" borderId="0" xfId="185" applyFont="1">
      <alignment vertical="center"/>
    </xf>
    <xf numFmtId="0" fontId="6" fillId="0" borderId="0" xfId="185" applyFont="1" applyAlignment="1">
      <alignment horizontal="right" vertical="center"/>
    </xf>
    <xf numFmtId="0" fontId="7" fillId="0" borderId="1" xfId="158" applyFont="1" applyBorder="1" applyAlignment="1">
      <alignment horizontal="center" vertical="center" wrapText="1"/>
    </xf>
    <xf numFmtId="0" fontId="4" fillId="0" borderId="1" xfId="158" applyFont="1" applyBorder="1" applyAlignment="1">
      <alignment horizontal="left" vertical="center" wrapText="1"/>
    </xf>
    <xf numFmtId="0" fontId="4" fillId="0" borderId="1" xfId="158" applyFont="1" applyBorder="1" applyAlignment="1">
      <alignment horizontal="center" vertical="center" wrapText="1"/>
    </xf>
    <xf numFmtId="4" fontId="4" fillId="0" borderId="1" xfId="158" applyNumberFormat="1" applyFont="1" applyBorder="1" applyAlignment="1">
      <alignment horizontal="center" vertical="center" wrapText="1"/>
    </xf>
    <xf numFmtId="0" fontId="9" fillId="0" borderId="0" xfId="0" applyFont="1">
      <alignment vertical="center"/>
    </xf>
    <xf numFmtId="0" fontId="10" fillId="0" borderId="1" xfId="158" applyFont="1" applyBorder="1" applyAlignment="1">
      <alignment horizontal="left" vertical="center" wrapText="1"/>
    </xf>
    <xf numFmtId="4" fontId="4" fillId="0" borderId="1" xfId="158" applyNumberFormat="1" applyFont="1" applyBorder="1" applyAlignment="1">
      <alignment horizontal="right" vertical="center" wrapText="1"/>
    </xf>
    <xf numFmtId="0" fontId="11" fillId="0" borderId="0" xfId="0" applyFont="1">
      <alignment vertical="center"/>
    </xf>
    <xf numFmtId="0" fontId="3" fillId="0" borderId="0" xfId="0" applyFont="1" applyAlignment="1"/>
    <xf numFmtId="0" fontId="9" fillId="0" borderId="0" xfId="0" applyFont="1" applyAlignment="1"/>
    <xf numFmtId="0" fontId="4" fillId="0" borderId="0" xfId="2" applyFont="1">
      <alignment vertical="center"/>
    </xf>
    <xf numFmtId="0" fontId="4" fillId="0" borderId="0" xfId="2" applyFont="1" applyAlignment="1"/>
    <xf numFmtId="0" fontId="4" fillId="0" borderId="0" xfId="0" applyFont="1" applyAlignment="1">
      <alignment horizontal="right" vertical="center"/>
    </xf>
    <xf numFmtId="0" fontId="4" fillId="0" borderId="1" xfId="0" applyFont="1" applyBorder="1" applyAlignment="1">
      <alignment horizontal="center" vertical="center"/>
    </xf>
    <xf numFmtId="2" fontId="4" fillId="0" borderId="1" xfId="0" applyNumberFormat="1" applyFont="1" applyBorder="1" applyAlignment="1">
      <alignment horizontal="right" vertical="center" wrapText="1"/>
    </xf>
    <xf numFmtId="0" fontId="12" fillId="0" borderId="0" xfId="0" applyFont="1" applyAlignment="1"/>
    <xf numFmtId="0" fontId="3" fillId="0" borderId="0" xfId="0" applyFont="1">
      <alignment vertical="center"/>
    </xf>
    <xf numFmtId="2" fontId="4" fillId="0" borderId="1" xfId="0" applyNumberFormat="1" applyFont="1" applyBorder="1" applyAlignment="1">
      <alignment horizontal="right" vertical="center"/>
    </xf>
    <xf numFmtId="0" fontId="4" fillId="0" borderId="0" xfId="0" applyFont="1" applyAlignment="1">
      <alignment horizontal="left"/>
    </xf>
    <xf numFmtId="0" fontId="4" fillId="0" borderId="0" xfId="0" applyFont="1" applyAlignment="1"/>
    <xf numFmtId="0" fontId="7" fillId="0" borderId="1" xfId="0" applyFont="1" applyBorder="1" applyAlignment="1">
      <alignment horizontal="center" vertical="center"/>
    </xf>
    <xf numFmtId="0" fontId="2" fillId="0" borderId="0" xfId="159" applyFont="1" applyAlignment="1">
      <alignment vertical="center"/>
    </xf>
    <xf numFmtId="0" fontId="4" fillId="0" borderId="0" xfId="159" applyFont="1" applyAlignment="1">
      <alignment vertical="center"/>
    </xf>
    <xf numFmtId="0" fontId="4" fillId="0" borderId="0" xfId="159" applyFont="1" applyAlignment="1">
      <alignment vertical="center" wrapText="1"/>
    </xf>
    <xf numFmtId="0" fontId="6" fillId="0" borderId="0" xfId="159" applyFont="1" applyAlignment="1">
      <alignment vertical="center"/>
    </xf>
    <xf numFmtId="0" fontId="7" fillId="0" borderId="1" xfId="159" applyFont="1" applyBorder="1" applyAlignment="1">
      <alignment horizontal="center" vertical="center" wrapText="1"/>
    </xf>
    <xf numFmtId="0" fontId="7" fillId="0" borderId="1" xfId="159" applyFont="1" applyBorder="1" applyAlignment="1">
      <alignment vertical="center" wrapText="1"/>
    </xf>
    <xf numFmtId="0" fontId="4" fillId="0" borderId="3" xfId="159" applyFont="1" applyBorder="1" applyAlignment="1">
      <alignment vertical="center" wrapText="1"/>
    </xf>
    <xf numFmtId="0" fontId="4" fillId="0" borderId="1" xfId="159" applyFont="1" applyBorder="1" applyAlignment="1">
      <alignment horizontal="center" vertical="center" wrapText="1"/>
    </xf>
    <xf numFmtId="0" fontId="4" fillId="0" borderId="4" xfId="159" applyFont="1" applyBorder="1" applyAlignment="1">
      <alignment horizontal="center" vertical="center" wrapText="1"/>
    </xf>
    <xf numFmtId="0" fontId="4" fillId="0" borderId="1" xfId="159" applyFont="1" applyBorder="1" applyAlignment="1">
      <alignment vertical="center" wrapText="1"/>
    </xf>
    <xf numFmtId="4" fontId="4" fillId="0" borderId="1" xfId="159" applyNumberFormat="1" applyFont="1" applyBorder="1" applyAlignment="1">
      <alignment vertical="center" wrapText="1"/>
    </xf>
    <xf numFmtId="4" fontId="4" fillId="0" borderId="5" xfId="159" applyNumberFormat="1" applyFont="1" applyBorder="1" applyAlignment="1">
      <alignment vertical="center" wrapText="1"/>
    </xf>
    <xf numFmtId="4" fontId="4" fillId="0" borderId="6" xfId="159" applyNumberFormat="1" applyFont="1" applyBorder="1" applyAlignment="1">
      <alignment vertical="center" wrapText="1"/>
    </xf>
    <xf numFmtId="0" fontId="4" fillId="0" borderId="8" xfId="159" applyFont="1" applyBorder="1" applyAlignment="1">
      <alignment horizontal="center" vertical="center" wrapText="1"/>
    </xf>
    <xf numFmtId="0" fontId="4" fillId="0" borderId="9" xfId="159" applyFont="1" applyBorder="1" applyAlignment="1">
      <alignment horizontal="center" vertical="center" wrapText="1"/>
    </xf>
    <xf numFmtId="0" fontId="4" fillId="0" borderId="10" xfId="159" applyFont="1" applyBorder="1" applyAlignment="1">
      <alignment horizontal="center" vertical="center" wrapText="1"/>
    </xf>
    <xf numFmtId="0" fontId="4" fillId="0" borderId="11" xfId="159" applyFont="1" applyBorder="1" applyAlignment="1">
      <alignment horizontal="center" vertical="center" wrapText="1"/>
    </xf>
    <xf numFmtId="4" fontId="4" fillId="0" borderId="12" xfId="159" applyNumberFormat="1" applyFont="1" applyBorder="1" applyAlignment="1">
      <alignment vertical="center" wrapText="1"/>
    </xf>
    <xf numFmtId="4" fontId="4" fillId="0" borderId="13" xfId="159" applyNumberFormat="1" applyFont="1" applyBorder="1" applyAlignment="1">
      <alignment vertical="center" wrapText="1"/>
    </xf>
    <xf numFmtId="4" fontId="4" fillId="0" borderId="14" xfId="159" applyNumberFormat="1" applyFont="1" applyBorder="1" applyAlignment="1">
      <alignment vertical="center" wrapText="1"/>
    </xf>
    <xf numFmtId="4" fontId="4" fillId="0" borderId="15" xfId="159" applyNumberFormat="1" applyFont="1" applyBorder="1" applyAlignment="1">
      <alignment vertical="center" wrapText="1"/>
    </xf>
    <xf numFmtId="0" fontId="4" fillId="0" borderId="0" xfId="158" applyFont="1"/>
    <xf numFmtId="0" fontId="13" fillId="0" borderId="0" xfId="0" applyFont="1">
      <alignment vertical="center"/>
    </xf>
    <xf numFmtId="49" fontId="6" fillId="0" borderId="0" xfId="0" applyNumberFormat="1" applyFont="1">
      <alignment vertical="center"/>
    </xf>
    <xf numFmtId="0" fontId="6" fillId="0" borderId="0" xfId="0" applyFont="1">
      <alignment vertical="center"/>
    </xf>
    <xf numFmtId="49" fontId="11" fillId="0" borderId="0" xfId="0" applyNumberFormat="1" applyFont="1" applyAlignment="1"/>
    <xf numFmtId="0" fontId="11" fillId="0" borderId="0" xfId="0" applyFont="1" applyAlignment="1"/>
    <xf numFmtId="0" fontId="6" fillId="0" borderId="16" xfId="0" applyFont="1" applyBorder="1" applyAlignment="1">
      <alignment horizontal="right" vertical="center"/>
    </xf>
    <xf numFmtId="49" fontId="10" fillId="0" borderId="1" xfId="166" applyNumberFormat="1" applyFont="1" applyBorder="1" applyAlignment="1">
      <alignment horizontal="left" vertical="center"/>
    </xf>
    <xf numFmtId="176" fontId="4" fillId="0" borderId="1" xfId="0" applyNumberFormat="1" applyFont="1" applyBorder="1" applyAlignment="1"/>
    <xf numFmtId="176" fontId="6" fillId="0" borderId="0" xfId="0" applyNumberFormat="1" applyFont="1">
      <alignment vertical="center"/>
    </xf>
    <xf numFmtId="49" fontId="4" fillId="0" borderId="1" xfId="166" applyNumberFormat="1" applyFont="1" applyBorder="1" applyAlignment="1">
      <alignment horizontal="left" vertical="center"/>
    </xf>
    <xf numFmtId="176" fontId="4" fillId="0" borderId="1" xfId="166" applyNumberFormat="1" applyFont="1" applyBorder="1" applyAlignment="1">
      <alignment horizontal="right" vertical="center"/>
    </xf>
    <xf numFmtId="49" fontId="15" fillId="0" borderId="1" xfId="166" applyNumberFormat="1" applyFont="1" applyBorder="1" applyAlignment="1">
      <alignment vertical="center"/>
    </xf>
    <xf numFmtId="177" fontId="4" fillId="0" borderId="1" xfId="166" applyNumberFormat="1" applyFont="1" applyBorder="1" applyAlignment="1">
      <alignment horizontal="right" vertical="center"/>
    </xf>
    <xf numFmtId="49" fontId="6" fillId="0" borderId="1" xfId="166" applyNumberFormat="1" applyFont="1" applyBorder="1" applyAlignment="1">
      <alignment vertical="center"/>
    </xf>
    <xf numFmtId="178" fontId="4" fillId="0" borderId="1" xfId="166" applyNumberFormat="1" applyFont="1" applyBorder="1" applyAlignment="1">
      <alignment horizontal="right" vertical="center"/>
    </xf>
    <xf numFmtId="176" fontId="6" fillId="0" borderId="1" xfId="0" applyNumberFormat="1" applyFont="1" applyBorder="1" applyAlignment="1">
      <alignment horizontal="right" vertical="center"/>
    </xf>
    <xf numFmtId="49" fontId="16" fillId="0" borderId="1" xfId="166" applyNumberFormat="1" applyFont="1" applyBorder="1" applyAlignment="1">
      <alignment horizontal="center" vertical="center"/>
    </xf>
    <xf numFmtId="178" fontId="16" fillId="0" borderId="1" xfId="166" applyNumberFormat="1" applyFont="1" applyBorder="1" applyAlignment="1">
      <alignment horizontal="right" vertical="center"/>
    </xf>
    <xf numFmtId="176" fontId="13" fillId="0" borderId="0" xfId="0" applyNumberFormat="1" applyFont="1">
      <alignment vertical="center"/>
    </xf>
    <xf numFmtId="49" fontId="13" fillId="0" borderId="1" xfId="166" applyNumberFormat="1" applyFont="1" applyBorder="1" applyAlignment="1">
      <alignment horizontal="center" vertical="center"/>
    </xf>
    <xf numFmtId="177" fontId="16" fillId="0" borderId="1" xfId="166" applyNumberFormat="1" applyFont="1" applyBorder="1" applyAlignment="1">
      <alignment horizontal="right" vertical="center"/>
    </xf>
    <xf numFmtId="49" fontId="17" fillId="0" borderId="0" xfId="0" applyNumberFormat="1" applyFont="1">
      <alignment vertical="center"/>
    </xf>
    <xf numFmtId="0" fontId="15" fillId="0" borderId="1" xfId="166" applyFont="1" applyBorder="1" applyAlignment="1">
      <alignment vertical="center"/>
    </xf>
    <xf numFmtId="178" fontId="6" fillId="0" borderId="0" xfId="0" applyNumberFormat="1" applyFont="1">
      <alignment vertical="center"/>
    </xf>
    <xf numFmtId="0" fontId="18" fillId="0" borderId="0" xfId="0" applyFont="1">
      <alignment vertical="center"/>
    </xf>
    <xf numFmtId="0" fontId="10" fillId="0" borderId="1" xfId="166" applyFont="1" applyBorder="1" applyAlignment="1">
      <alignment vertical="center"/>
    </xf>
    <xf numFmtId="0" fontId="16" fillId="0" borderId="1" xfId="166" applyFont="1" applyBorder="1" applyAlignment="1">
      <alignment horizontal="center" vertical="center"/>
    </xf>
    <xf numFmtId="178" fontId="6" fillId="0" borderId="1" xfId="0" applyNumberFormat="1" applyFont="1" applyBorder="1">
      <alignment vertical="center"/>
    </xf>
    <xf numFmtId="49" fontId="17" fillId="0" borderId="0" xfId="166" applyNumberFormat="1" applyFont="1" applyAlignment="1">
      <alignment vertical="center"/>
    </xf>
    <xf numFmtId="0" fontId="6" fillId="0" borderId="17" xfId="0" applyFont="1" applyBorder="1">
      <alignment vertical="center"/>
    </xf>
    <xf numFmtId="0" fontId="1" fillId="0" borderId="0" xfId="0" applyFont="1" applyAlignment="1"/>
    <xf numFmtId="178" fontId="2" fillId="0" borderId="0" xfId="0" applyNumberFormat="1" applyFont="1">
      <alignment vertical="center"/>
    </xf>
    <xf numFmtId="178" fontId="9" fillId="0" borderId="0" xfId="0" applyNumberFormat="1" applyFont="1">
      <alignment vertical="center"/>
    </xf>
    <xf numFmtId="0" fontId="19" fillId="0" borderId="1" xfId="0" applyFont="1" applyBorder="1" applyAlignment="1">
      <alignment horizontal="center" vertical="center"/>
    </xf>
    <xf numFmtId="178" fontId="19" fillId="0" borderId="1" xfId="0" applyNumberFormat="1" applyFont="1" applyBorder="1" applyAlignment="1">
      <alignment horizontal="center" vertical="center"/>
    </xf>
    <xf numFmtId="0" fontId="13" fillId="0" borderId="1" xfId="0" applyFont="1" applyBorder="1" applyAlignment="1">
      <alignment horizontal="center" vertical="center"/>
    </xf>
    <xf numFmtId="178" fontId="6" fillId="0" borderId="1" xfId="0" applyNumberFormat="1" applyFont="1" applyBorder="1" applyAlignment="1">
      <alignment horizontal="right" vertical="center"/>
    </xf>
    <xf numFmtId="0" fontId="15" fillId="0" borderId="1" xfId="0" applyFont="1" applyBorder="1">
      <alignment vertical="center"/>
    </xf>
    <xf numFmtId="0" fontId="6" fillId="0" borderId="1" xfId="0" applyFont="1" applyBorder="1">
      <alignment vertical="center"/>
    </xf>
    <xf numFmtId="0" fontId="8" fillId="2" borderId="0" xfId="0" applyFont="1" applyFill="1" applyAlignment="1"/>
    <xf numFmtId="0" fontId="4" fillId="2" borderId="0" xfId="0" applyFont="1" applyFill="1" applyAlignment="1"/>
    <xf numFmtId="0" fontId="1" fillId="0" borderId="0" xfId="153" applyFont="1" applyAlignment="1">
      <alignment horizontal="center"/>
    </xf>
    <xf numFmtId="0" fontId="1" fillId="0" borderId="0" xfId="153" applyFont="1" applyAlignment="1"/>
    <xf numFmtId="0" fontId="2" fillId="0" borderId="0" xfId="158" applyFont="1" applyAlignment="1">
      <alignment vertical="center"/>
    </xf>
    <xf numFmtId="0" fontId="1" fillId="0" borderId="0" xfId="153" applyFont="1">
      <alignment vertical="center"/>
    </xf>
    <xf numFmtId="0" fontId="19" fillId="0" borderId="1" xfId="153" applyFont="1" applyBorder="1" applyAlignment="1">
      <alignment horizontal="center" vertical="center"/>
    </xf>
    <xf numFmtId="0" fontId="19" fillId="0" borderId="1" xfId="153" applyFont="1" applyBorder="1" applyAlignment="1">
      <alignment horizontal="center" vertical="center" wrapText="1"/>
    </xf>
    <xf numFmtId="0" fontId="4" fillId="0" borderId="1" xfId="161" applyFont="1" applyBorder="1" applyAlignment="1">
      <alignment horizontal="center" vertical="center"/>
    </xf>
    <xf numFmtId="178" fontId="6" fillId="0" borderId="1" xfId="153" applyNumberFormat="1" applyFont="1" applyBorder="1" applyAlignment="1">
      <alignment horizontal="right"/>
    </xf>
    <xf numFmtId="3" fontId="4" fillId="0" borderId="1" xfId="153" applyNumberFormat="1" applyFont="1" applyBorder="1">
      <alignment vertical="center"/>
    </xf>
    <xf numFmtId="3" fontId="4" fillId="0" borderId="1" xfId="153" applyNumberFormat="1" applyFont="1" applyBorder="1" applyAlignment="1">
      <alignment horizontal="left" vertical="center"/>
    </xf>
    <xf numFmtId="0" fontId="4" fillId="0" borderId="1" xfId="153" applyFont="1" applyBorder="1" applyAlignment="1">
      <alignment horizontal="left" vertical="center"/>
    </xf>
    <xf numFmtId="0" fontId="6" fillId="0" borderId="1" xfId="153" applyFont="1" applyBorder="1" applyAlignment="1">
      <alignment horizontal="left" vertical="center"/>
    </xf>
    <xf numFmtId="178" fontId="1" fillId="0" borderId="0" xfId="153" applyNumberFormat="1" applyFont="1" applyAlignment="1"/>
    <xf numFmtId="0" fontId="11" fillId="0" borderId="1" xfId="153" applyFont="1" applyBorder="1" applyAlignment="1"/>
    <xf numFmtId="178" fontId="6" fillId="0" borderId="1" xfId="153" applyNumberFormat="1" applyFont="1" applyBorder="1" applyAlignment="1">
      <alignment horizontal="center"/>
    </xf>
    <xf numFmtId="0" fontId="21" fillId="0" borderId="0" xfId="0" applyFont="1" applyAlignment="1"/>
    <xf numFmtId="0" fontId="4" fillId="0" borderId="0" xfId="0" applyFont="1" applyAlignment="1">
      <alignment horizontal="right"/>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10" fillId="0" borderId="1" xfId="0" applyFont="1" applyBorder="1" applyAlignment="1">
      <alignment vertical="center" wrapText="1"/>
    </xf>
    <xf numFmtId="179" fontId="4" fillId="0" borderId="1" xfId="0" applyNumberFormat="1" applyFont="1" applyBorder="1" applyAlignment="1">
      <alignment horizontal="right" vertical="center"/>
    </xf>
    <xf numFmtId="180" fontId="4" fillId="0" borderId="1" xfId="0" applyNumberFormat="1" applyFont="1" applyBorder="1" applyAlignment="1">
      <alignment vertical="center" wrapText="1"/>
    </xf>
    <xf numFmtId="0" fontId="4" fillId="0" borderId="1" xfId="0" applyFont="1" applyBorder="1" applyAlignment="1">
      <alignment vertical="center" wrapText="1"/>
    </xf>
    <xf numFmtId="0" fontId="10" fillId="0" borderId="1" xfId="0" applyFont="1" applyBorder="1">
      <alignment vertical="center"/>
    </xf>
    <xf numFmtId="0" fontId="4" fillId="0" borderId="1" xfId="0" applyFont="1" applyBorder="1">
      <alignment vertical="center"/>
    </xf>
    <xf numFmtId="0" fontId="16" fillId="0" borderId="1" xfId="0" applyFont="1" applyBorder="1" applyAlignment="1">
      <alignment horizontal="center" vertical="center" wrapText="1"/>
    </xf>
    <xf numFmtId="179" fontId="16" fillId="0" borderId="1" xfId="0" applyNumberFormat="1" applyFont="1" applyBorder="1" applyAlignment="1">
      <alignment horizontal="right" vertical="center"/>
    </xf>
    <xf numFmtId="180" fontId="16"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165" applyFont="1" applyBorder="1">
      <alignment vertical="center"/>
    </xf>
    <xf numFmtId="0" fontId="10" fillId="0" borderId="1" xfId="0" applyFont="1" applyBorder="1" applyAlignment="1">
      <alignment horizontal="left" vertical="center" wrapText="1"/>
    </xf>
    <xf numFmtId="179" fontId="4" fillId="0" borderId="1" xfId="191" applyNumberFormat="1" applyFont="1" applyBorder="1" applyAlignment="1">
      <alignment horizontal="right" vertical="center"/>
    </xf>
    <xf numFmtId="180" fontId="4" fillId="0" borderId="1" xfId="0" applyNumberFormat="1" applyFont="1" applyBorder="1" applyAlignment="1">
      <alignment horizontal="right" vertical="center" wrapText="1"/>
    </xf>
    <xf numFmtId="179" fontId="16" fillId="0" borderId="1" xfId="191" applyNumberFormat="1" applyFont="1" applyBorder="1" applyAlignment="1">
      <alignment horizontal="right" vertical="center"/>
    </xf>
    <xf numFmtId="1" fontId="4" fillId="0" borderId="1" xfId="165" applyNumberFormat="1" applyFont="1" applyBorder="1" applyAlignment="1" applyProtection="1">
      <alignment horizontal="left" vertical="center"/>
      <protection locked="0"/>
    </xf>
    <xf numFmtId="180" fontId="16" fillId="0" borderId="1" xfId="0" applyNumberFormat="1" applyFont="1" applyBorder="1" applyAlignment="1">
      <alignment horizontal="right" vertical="center" wrapText="1"/>
    </xf>
    <xf numFmtId="2" fontId="4" fillId="0" borderId="0" xfId="0" applyNumberFormat="1" applyFont="1" applyAlignment="1">
      <alignment horizontal="center" vertical="center"/>
    </xf>
    <xf numFmtId="2" fontId="3" fillId="0" borderId="0" xfId="0" applyNumberFormat="1" applyFont="1" applyAlignment="1"/>
    <xf numFmtId="2" fontId="3" fillId="0" borderId="0" xfId="0" applyNumberFormat="1" applyFont="1">
      <alignment vertical="center"/>
    </xf>
    <xf numFmtId="0" fontId="4" fillId="0" borderId="0" xfId="0" applyFont="1" applyAlignment="1">
      <alignment horizontal="center" vertical="center"/>
    </xf>
    <xf numFmtId="31" fontId="4" fillId="0" borderId="0" xfId="0" applyNumberFormat="1" applyFont="1" applyAlignment="1">
      <alignment horizontal="left"/>
    </xf>
    <xf numFmtId="2" fontId="4" fillId="0" borderId="0" xfId="0" applyNumberFormat="1" applyFont="1" applyAlignment="1"/>
    <xf numFmtId="2" fontId="4" fillId="0" borderId="0" xfId="0" applyNumberFormat="1" applyFont="1" applyAlignment="1">
      <alignment horizontal="right" vertical="center"/>
    </xf>
    <xf numFmtId="49" fontId="4" fillId="0" borderId="1" xfId="0" applyNumberFormat="1" applyFont="1" applyBorder="1" applyAlignment="1">
      <alignment horizontal="left" vertical="center" wrapText="1" indent="1"/>
    </xf>
    <xf numFmtId="2" fontId="4" fillId="0" borderId="1" xfId="0" applyNumberFormat="1" applyFont="1" applyBorder="1" applyAlignment="1">
      <alignment vertical="center" wrapText="1"/>
    </xf>
    <xf numFmtId="181" fontId="4" fillId="0" borderId="1" xfId="154" applyNumberFormat="1" applyFont="1" applyBorder="1" applyAlignment="1">
      <alignment vertical="center" wrapText="1"/>
    </xf>
    <xf numFmtId="49" fontId="4" fillId="0" borderId="1" xfId="0" applyNumberFormat="1" applyFont="1" applyBorder="1" applyAlignment="1">
      <alignment horizontal="left" vertical="center" wrapText="1" indent="3"/>
    </xf>
    <xf numFmtId="0" fontId="4" fillId="0" borderId="1" xfId="0" applyFont="1" applyBorder="1" applyAlignment="1"/>
    <xf numFmtId="2" fontId="16"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22" fillId="0" borderId="0" xfId="0" applyFont="1">
      <alignment vertical="center"/>
    </xf>
    <xf numFmtId="0" fontId="11" fillId="0" borderId="0" xfId="0" applyFont="1" applyAlignment="1">
      <alignment vertical="center" wrapText="1"/>
    </xf>
    <xf numFmtId="0" fontId="3" fillId="0" borderId="0" xfId="154" applyFont="1" applyAlignment="1"/>
    <xf numFmtId="0" fontId="9" fillId="0" borderId="0" xfId="154" applyFont="1" applyAlignment="1"/>
    <xf numFmtId="0" fontId="4" fillId="0" borderId="0" xfId="0" applyFont="1">
      <alignment vertical="center"/>
    </xf>
    <xf numFmtId="0" fontId="4" fillId="0" borderId="0" xfId="154" applyFont="1" applyAlignment="1"/>
    <xf numFmtId="49" fontId="4" fillId="0" borderId="0" xfId="154" applyNumberFormat="1" applyFont="1" applyAlignment="1"/>
    <xf numFmtId="0" fontId="4" fillId="0" borderId="0" xfId="154" applyFont="1" applyAlignment="1">
      <alignment horizontal="right"/>
    </xf>
    <xf numFmtId="49" fontId="7" fillId="0" borderId="18" xfId="154" applyNumberFormat="1" applyFont="1" applyBorder="1" applyAlignment="1">
      <alignment horizontal="center" vertical="center"/>
    </xf>
    <xf numFmtId="0" fontId="4" fillId="0" borderId="1" xfId="181" applyFont="1" applyBorder="1" applyAlignment="1">
      <alignment horizontal="left" vertical="center" wrapText="1"/>
    </xf>
    <xf numFmtId="49" fontId="4" fillId="0" borderId="1" xfId="154" applyNumberFormat="1" applyFont="1" applyBorder="1" applyAlignment="1">
      <alignment horizontal="right" vertical="center" wrapText="1"/>
    </xf>
    <xf numFmtId="0" fontId="4" fillId="0" borderId="1" xfId="154" applyFont="1" applyBorder="1" applyAlignment="1">
      <alignment horizontal="right" vertical="center"/>
    </xf>
    <xf numFmtId="180" fontId="4" fillId="0" borderId="1" xfId="3" applyNumberFormat="1" applyFont="1" applyFill="1" applyBorder="1" applyAlignment="1">
      <alignment vertical="center" wrapText="1"/>
    </xf>
    <xf numFmtId="49" fontId="4" fillId="0" borderId="19" xfId="154" applyNumberFormat="1" applyFont="1" applyBorder="1" applyAlignment="1">
      <alignment horizontal="left" vertical="center"/>
    </xf>
    <xf numFmtId="49" fontId="16" fillId="0" borderId="19" xfId="154" applyNumberFormat="1" applyFont="1" applyBorder="1" applyAlignment="1">
      <alignment horizontal="center" vertical="center"/>
    </xf>
    <xf numFmtId="182" fontId="16" fillId="0" borderId="1" xfId="154" applyNumberFormat="1" applyFont="1" applyBorder="1" applyAlignment="1">
      <alignment horizontal="right" vertical="center" wrapText="1"/>
    </xf>
    <xf numFmtId="180" fontId="16" fillId="0" borderId="1" xfId="3" applyNumberFormat="1" applyFont="1" applyFill="1" applyBorder="1" applyAlignment="1">
      <alignment vertical="center" wrapText="1"/>
    </xf>
    <xf numFmtId="49" fontId="3" fillId="0" borderId="0" xfId="154" applyNumberFormat="1" applyFont="1" applyAlignment="1"/>
    <xf numFmtId="31" fontId="23" fillId="0" borderId="0" xfId="0" applyNumberFormat="1" applyFont="1" applyAlignment="1">
      <alignment horizontal="left"/>
    </xf>
    <xf numFmtId="2" fontId="23" fillId="0" borderId="0" xfId="0" applyNumberFormat="1" applyFont="1" applyAlignment="1">
      <alignment horizontal="right" vertical="center"/>
    </xf>
    <xf numFmtId="49" fontId="10"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9" fontId="4" fillId="2" borderId="1" xfId="0" applyNumberFormat="1" applyFont="1" applyFill="1" applyBorder="1" applyAlignment="1" applyProtection="1">
      <alignment horizontal="left" vertical="center"/>
      <protection locked="0"/>
    </xf>
    <xf numFmtId="178" fontId="4" fillId="0" borderId="1" xfId="154" applyNumberFormat="1" applyFont="1" applyBorder="1" applyAlignment="1">
      <alignment horizontal="right" vertical="center" wrapText="1"/>
    </xf>
    <xf numFmtId="49" fontId="8" fillId="0" borderId="1" xfId="0" applyNumberFormat="1" applyFont="1" applyBorder="1" applyAlignment="1">
      <alignment horizontal="left" vertical="center" wrapText="1"/>
    </xf>
    <xf numFmtId="0" fontId="16" fillId="2" borderId="1" xfId="0" applyFont="1" applyFill="1" applyBorder="1" applyAlignment="1">
      <alignment horizontal="center" vertical="center"/>
    </xf>
    <xf numFmtId="178" fontId="16" fillId="2" borderId="1" xfId="0" applyNumberFormat="1" applyFont="1" applyFill="1" applyBorder="1" applyAlignment="1">
      <alignment horizontal="distributed" vertical="center"/>
    </xf>
    <xf numFmtId="49" fontId="8" fillId="0" borderId="0" xfId="0" applyNumberFormat="1" applyFont="1" applyAlignment="1">
      <alignment horizontal="left" vertical="center" wrapText="1"/>
    </xf>
    <xf numFmtId="2" fontId="4" fillId="0" borderId="0" xfId="0" applyNumberFormat="1" applyFont="1">
      <alignment vertical="center"/>
    </xf>
    <xf numFmtId="0" fontId="24" fillId="0" borderId="0" xfId="0" applyFont="1">
      <alignment vertical="center"/>
    </xf>
    <xf numFmtId="0" fontId="1" fillId="0" borderId="0" xfId="158" applyFont="1" applyAlignment="1">
      <alignment vertical="center"/>
    </xf>
    <xf numFmtId="0" fontId="4" fillId="0" borderId="0" xfId="158" applyFont="1" applyAlignment="1">
      <alignment vertical="center"/>
    </xf>
    <xf numFmtId="0" fontId="25" fillId="0" borderId="1" xfId="0" applyFont="1" applyBorder="1" applyAlignment="1">
      <alignment horizontal="center" vertical="center"/>
    </xf>
    <xf numFmtId="178" fontId="13" fillId="0" borderId="1" xfId="0" applyNumberFormat="1" applyFont="1" applyBorder="1">
      <alignment vertical="center"/>
    </xf>
    <xf numFmtId="0" fontId="10" fillId="0" borderId="1" xfId="0" applyFont="1" applyBorder="1" applyAlignment="1"/>
    <xf numFmtId="0" fontId="8" fillId="0" borderId="1" xfId="0" applyFont="1" applyBorder="1" applyAlignment="1"/>
    <xf numFmtId="0" fontId="12" fillId="0" borderId="0" xfId="154" applyFont="1" applyAlignment="1"/>
    <xf numFmtId="0" fontId="10" fillId="0" borderId="1" xfId="181" applyFont="1" applyBorder="1" applyAlignment="1">
      <alignment horizontal="left" vertical="center" wrapText="1"/>
    </xf>
    <xf numFmtId="180" fontId="4" fillId="0" borderId="1" xfId="3" applyNumberFormat="1" applyFont="1" applyFill="1" applyBorder="1" applyAlignment="1">
      <alignment horizontal="right" vertical="center" wrapText="1"/>
    </xf>
    <xf numFmtId="178" fontId="16" fillId="0" borderId="1" xfId="154" applyNumberFormat="1" applyFont="1" applyBorder="1" applyAlignment="1">
      <alignment horizontal="right" vertical="center" wrapText="1"/>
    </xf>
    <xf numFmtId="2" fontId="16" fillId="0" borderId="1" xfId="0" applyNumberFormat="1" applyFont="1" applyBorder="1" applyAlignment="1">
      <alignment horizontal="right" vertical="center" wrapText="1"/>
    </xf>
    <xf numFmtId="49" fontId="4" fillId="0" borderId="18" xfId="154" applyNumberFormat="1" applyFont="1" applyBorder="1" applyAlignment="1">
      <alignment horizontal="left" vertical="center"/>
    </xf>
    <xf numFmtId="180" fontId="4" fillId="0" borderId="1" xfId="154" applyNumberFormat="1" applyFont="1" applyBorder="1" applyAlignment="1">
      <alignment horizontal="right" vertical="center" wrapText="1"/>
    </xf>
    <xf numFmtId="180" fontId="16" fillId="0" borderId="1" xfId="154" applyNumberFormat="1" applyFont="1" applyBorder="1" applyAlignment="1">
      <alignment horizontal="right" vertical="center" wrapText="1"/>
    </xf>
    <xf numFmtId="180" fontId="16" fillId="0" borderId="1" xfId="3" applyNumberFormat="1" applyFont="1" applyFill="1" applyBorder="1" applyAlignment="1">
      <alignment horizontal="right" vertical="center" wrapText="1"/>
    </xf>
    <xf numFmtId="0" fontId="8" fillId="0" borderId="0" xfId="154" applyFont="1" applyAlignment="1"/>
    <xf numFmtId="0" fontId="21" fillId="0" borderId="0" xfId="0" applyFont="1">
      <alignment vertical="center"/>
    </xf>
    <xf numFmtId="0" fontId="16" fillId="0" borderId="0" xfId="0" applyFont="1">
      <alignment vertical="center"/>
    </xf>
    <xf numFmtId="177" fontId="4" fillId="0" borderId="1" xfId="0" applyNumberFormat="1" applyFont="1" applyBorder="1">
      <alignment vertical="center"/>
    </xf>
    <xf numFmtId="3" fontId="16" fillId="0" borderId="1" xfId="0" applyNumberFormat="1" applyFont="1" applyBorder="1" applyAlignment="1">
      <alignment horizontal="center" vertical="center"/>
    </xf>
    <xf numFmtId="177" fontId="16" fillId="0" borderId="1" xfId="0" applyNumberFormat="1" applyFont="1" applyBorder="1">
      <alignment vertical="center"/>
    </xf>
    <xf numFmtId="3" fontId="4" fillId="0" borderId="1" xfId="0" applyNumberFormat="1" applyFont="1" applyBorder="1">
      <alignment vertical="center"/>
    </xf>
    <xf numFmtId="3" fontId="4" fillId="0" borderId="1" xfId="0" applyNumberFormat="1" applyFont="1" applyBorder="1" applyAlignment="1">
      <alignment horizontal="left" vertical="center"/>
    </xf>
    <xf numFmtId="180" fontId="4" fillId="0" borderId="1" xfId="0" applyNumberFormat="1" applyFont="1" applyBorder="1">
      <alignment vertical="center"/>
    </xf>
    <xf numFmtId="0" fontId="26" fillId="0" borderId="0" xfId="0" applyFont="1">
      <alignment vertical="center"/>
    </xf>
    <xf numFmtId="49" fontId="10" fillId="0" borderId="18" xfId="154" applyNumberFormat="1" applyFont="1" applyBorder="1" applyAlignment="1">
      <alignment horizontal="left" vertical="center"/>
    </xf>
    <xf numFmtId="49" fontId="8" fillId="0" borderId="18" xfId="154" applyNumberFormat="1" applyFont="1" applyBorder="1" applyAlignment="1">
      <alignment horizontal="left" vertical="center"/>
    </xf>
    <xf numFmtId="180" fontId="4" fillId="0" borderId="1" xfId="0" applyNumberFormat="1" applyFont="1" applyBorder="1" applyAlignment="1">
      <alignment horizontal="right" vertical="center"/>
    </xf>
    <xf numFmtId="0" fontId="8" fillId="0" borderId="0" xfId="0" applyFont="1">
      <alignment vertical="center"/>
    </xf>
    <xf numFmtId="0" fontId="4" fillId="0" borderId="0" xfId="162" applyFont="1"/>
    <xf numFmtId="0" fontId="21" fillId="0" borderId="0" xfId="186" applyFont="1" applyAlignment="1">
      <alignment horizontal="center"/>
    </xf>
    <xf numFmtId="0" fontId="21" fillId="0" borderId="0" xfId="186" applyFont="1" applyAlignment="1"/>
    <xf numFmtId="0" fontId="4" fillId="0" borderId="0" xfId="186" applyFont="1" applyAlignment="1">
      <alignment horizontal="center" vertical="center"/>
    </xf>
    <xf numFmtId="0" fontId="4" fillId="0" borderId="16" xfId="186" applyFont="1" applyBorder="1" applyAlignment="1">
      <alignment horizontal="right" vertical="center"/>
    </xf>
    <xf numFmtId="0" fontId="7" fillId="0" borderId="1" xfId="190" applyFont="1" applyBorder="1" applyAlignment="1">
      <alignment horizontal="center" vertical="center" wrapText="1"/>
    </xf>
    <xf numFmtId="0" fontId="10" fillId="0" borderId="1" xfId="166" applyFont="1" applyBorder="1" applyAlignment="1">
      <alignment horizontal="left" vertical="center"/>
    </xf>
    <xf numFmtId="0" fontId="4" fillId="0" borderId="1" xfId="184" applyFont="1" applyBorder="1" applyAlignment="1">
      <alignment horizontal="left" vertical="center" shrinkToFit="1"/>
    </xf>
    <xf numFmtId="0" fontId="6" fillId="0" borderId="1" xfId="184" applyFont="1" applyBorder="1" applyAlignment="1">
      <alignment horizontal="left" vertical="center" shrinkToFit="1"/>
    </xf>
    <xf numFmtId="0" fontId="4" fillId="0" borderId="0" xfId="160" applyFont="1" applyAlignment="1">
      <alignment vertical="center"/>
    </xf>
    <xf numFmtId="0" fontId="27" fillId="3" borderId="0" xfId="0" applyFont="1" applyFill="1">
      <alignment vertical="center"/>
    </xf>
    <xf numFmtId="0" fontId="28" fillId="3" borderId="0" xfId="0" applyFont="1" applyFill="1">
      <alignment vertical="center"/>
    </xf>
    <xf numFmtId="178" fontId="28" fillId="3" borderId="0" xfId="0" applyNumberFormat="1" applyFont="1" applyFill="1">
      <alignment vertical="center"/>
    </xf>
    <xf numFmtId="178" fontId="28" fillId="3" borderId="0" xfId="0" applyNumberFormat="1" applyFont="1" applyFill="1" applyAlignment="1">
      <alignment horizontal="center" vertical="center"/>
    </xf>
    <xf numFmtId="0" fontId="4" fillId="0" borderId="0" xfId="160" applyFont="1" applyAlignment="1">
      <alignment horizontal="center" vertical="center"/>
    </xf>
    <xf numFmtId="0" fontId="3" fillId="3" borderId="0" xfId="0" applyFont="1" applyFill="1" applyAlignment="1">
      <alignment horizontal="center" vertical="center" wrapText="1"/>
    </xf>
    <xf numFmtId="178" fontId="3" fillId="3" borderId="0" xfId="0" applyNumberFormat="1" applyFont="1" applyFill="1" applyAlignment="1">
      <alignment horizontal="center" vertical="center" wrapText="1"/>
    </xf>
    <xf numFmtId="178" fontId="3" fillId="3" borderId="0" xfId="0" applyNumberFormat="1" applyFont="1" applyFill="1" applyAlignment="1">
      <alignment horizontal="right" vertical="center" wrapText="1"/>
    </xf>
    <xf numFmtId="0" fontId="4" fillId="0" borderId="1" xfId="0" applyFont="1" applyBorder="1" applyAlignment="1">
      <alignment horizontal="center" vertical="center" wrapText="1"/>
    </xf>
    <xf numFmtId="178" fontId="4" fillId="0" borderId="1" xfId="0" applyNumberFormat="1" applyFont="1" applyBorder="1" applyAlignment="1">
      <alignment vertical="center" wrapText="1"/>
    </xf>
    <xf numFmtId="178" fontId="4" fillId="0" borderId="1" xfId="0" applyNumberFormat="1" applyFont="1" applyBorder="1" applyAlignment="1">
      <alignment horizontal="center" vertical="center" wrapText="1"/>
    </xf>
    <xf numFmtId="49" fontId="10" fillId="0" borderId="1" xfId="0" applyNumberFormat="1" applyFont="1" applyBorder="1" applyAlignment="1">
      <alignment horizontal="left" vertical="center" wrapText="1" indent="1"/>
    </xf>
    <xf numFmtId="49" fontId="10" fillId="0" borderId="1" xfId="0" applyNumberFormat="1" applyFont="1" applyBorder="1" applyAlignment="1">
      <alignment horizontal="left" vertical="center" wrapText="1" indent="2"/>
    </xf>
    <xf numFmtId="49" fontId="4" fillId="0" borderId="1" xfId="0" applyNumberFormat="1" applyFont="1" applyBorder="1" applyAlignment="1">
      <alignment horizontal="left" vertical="center" wrapText="1" indent="2"/>
    </xf>
    <xf numFmtId="0" fontId="10" fillId="0" borderId="21" xfId="0" applyFont="1" applyBorder="1">
      <alignment vertical="center"/>
    </xf>
    <xf numFmtId="9" fontId="11" fillId="0" borderId="1" xfId="3" applyFont="1" applyBorder="1" applyAlignment="1">
      <alignment horizontal="right" vertical="center"/>
    </xf>
    <xf numFmtId="0" fontId="4" fillId="0" borderId="21" xfId="0" applyFont="1" applyBorder="1">
      <alignment vertical="center"/>
    </xf>
    <xf numFmtId="178" fontId="11" fillId="0" borderId="1" xfId="1" applyNumberFormat="1" applyFont="1" applyBorder="1" applyAlignment="1">
      <alignment horizontal="right" vertical="center"/>
    </xf>
    <xf numFmtId="178" fontId="11" fillId="3" borderId="1" xfId="1" applyNumberFormat="1" applyFont="1" applyFill="1" applyBorder="1" applyAlignment="1">
      <alignment horizontal="right" vertical="center"/>
    </xf>
    <xf numFmtId="178" fontId="4" fillId="0" borderId="1" xfId="0" applyNumberFormat="1" applyFont="1" applyBorder="1">
      <alignment vertical="center"/>
    </xf>
    <xf numFmtId="0" fontId="29" fillId="0" borderId="21" xfId="0" applyFont="1" applyBorder="1">
      <alignment vertical="center"/>
    </xf>
    <xf numFmtId="178" fontId="30" fillId="0" borderId="1" xfId="1" applyNumberFormat="1" applyFont="1" applyBorder="1" applyAlignment="1">
      <alignment horizontal="right" vertical="center"/>
    </xf>
    <xf numFmtId="178" fontId="30" fillId="3" borderId="1" xfId="1" applyNumberFormat="1" applyFont="1" applyFill="1" applyBorder="1" applyAlignment="1">
      <alignment horizontal="right" vertical="center"/>
    </xf>
    <xf numFmtId="0" fontId="9" fillId="0" borderId="0" xfId="0" applyFont="1" applyAlignment="1">
      <alignment horizontal="right"/>
    </xf>
    <xf numFmtId="31" fontId="4" fillId="0" borderId="0" xfId="0" applyNumberFormat="1" applyFont="1" applyAlignment="1">
      <alignment horizontal="right"/>
    </xf>
    <xf numFmtId="0" fontId="10" fillId="2" borderId="1" xfId="0" applyFont="1" applyFill="1" applyBorder="1" applyAlignment="1">
      <alignment horizontal="left" vertical="center"/>
    </xf>
    <xf numFmtId="177" fontId="4" fillId="0" borderId="1" xfId="0" applyNumberFormat="1" applyFont="1" applyBorder="1" applyAlignment="1">
      <alignment horizontal="right" vertical="center" wrapText="1"/>
    </xf>
    <xf numFmtId="9" fontId="4" fillId="0" borderId="1" xfId="3" applyFont="1" applyBorder="1" applyAlignment="1">
      <alignment horizontal="right" vertical="center" wrapText="1"/>
    </xf>
    <xf numFmtId="0" fontId="4" fillId="2" borderId="1" xfId="0" applyFont="1" applyFill="1" applyBorder="1" applyAlignment="1">
      <alignment horizontal="left" vertical="center"/>
    </xf>
    <xf numFmtId="0" fontId="29" fillId="2" borderId="1" xfId="0" applyFont="1" applyFill="1" applyBorder="1" applyAlignment="1">
      <alignment horizontal="left" vertical="center"/>
    </xf>
    <xf numFmtId="0" fontId="4" fillId="0" borderId="1" xfId="152" applyFont="1" applyBorder="1">
      <alignment vertical="center"/>
    </xf>
    <xf numFmtId="0" fontId="10" fillId="0" borderId="1" xfId="152" applyFont="1" applyBorder="1">
      <alignment vertical="center"/>
    </xf>
    <xf numFmtId="0" fontId="29" fillId="0" borderId="1" xfId="152" applyFont="1" applyBorder="1">
      <alignment vertical="center"/>
    </xf>
    <xf numFmtId="0" fontId="6" fillId="2" borderId="1" xfId="0" applyFont="1" applyFill="1" applyBorder="1" applyAlignment="1">
      <alignment horizontal="left" vertical="center"/>
    </xf>
    <xf numFmtId="0" fontId="31" fillId="2" borderId="1" xfId="0" applyFont="1" applyFill="1" applyBorder="1" applyAlignment="1">
      <alignment horizontal="left" vertical="center"/>
    </xf>
    <xf numFmtId="0" fontId="32" fillId="2" borderId="1" xfId="0" applyFont="1" applyFill="1" applyBorder="1" applyAlignment="1">
      <alignment horizontal="left" vertical="center"/>
    </xf>
    <xf numFmtId="3" fontId="29" fillId="0" borderId="1" xfId="152" applyNumberFormat="1" applyFont="1" applyBorder="1" applyAlignment="1">
      <alignment horizontal="left" vertical="center"/>
    </xf>
    <xf numFmtId="3" fontId="4" fillId="0" borderId="1" xfId="152" applyNumberFormat="1" applyFont="1" applyBorder="1">
      <alignment vertical="center"/>
    </xf>
    <xf numFmtId="0" fontId="8" fillId="0" borderId="1" xfId="152" applyFont="1" applyBorder="1">
      <alignment vertical="center"/>
    </xf>
    <xf numFmtId="0" fontId="4" fillId="0" borderId="1" xfId="0" applyFont="1" applyBorder="1" applyAlignment="1">
      <alignment horizontal="left" vertical="center"/>
    </xf>
    <xf numFmtId="179" fontId="29" fillId="2" borderId="1" xfId="0" applyNumberFormat="1" applyFont="1" applyFill="1" applyBorder="1" applyAlignment="1" applyProtection="1">
      <alignment horizontal="left" vertical="center"/>
      <protection locked="0"/>
    </xf>
    <xf numFmtId="177" fontId="16" fillId="0" borderId="1" xfId="0" applyNumberFormat="1" applyFont="1" applyBorder="1" applyAlignment="1">
      <alignment horizontal="right" vertical="center"/>
    </xf>
    <xf numFmtId="0" fontId="8" fillId="0" borderId="0" xfId="0" applyFont="1" applyAlignment="1"/>
    <xf numFmtId="0" fontId="33" fillId="0" borderId="0" xfId="0" applyFont="1">
      <alignment vertical="center"/>
    </xf>
    <xf numFmtId="178" fontId="13"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78" fontId="4" fillId="0" borderId="0" xfId="0" applyNumberFormat="1" applyFont="1">
      <alignment vertical="center"/>
    </xf>
    <xf numFmtId="178" fontId="6" fillId="3" borderId="1" xfId="0" applyNumberFormat="1" applyFont="1" applyFill="1" applyBorder="1">
      <alignment vertical="center"/>
    </xf>
    <xf numFmtId="0" fontId="9" fillId="0" borderId="0" xfId="150" applyFont="1">
      <alignment vertical="center"/>
    </xf>
    <xf numFmtId="178" fontId="9" fillId="0" borderId="0" xfId="150" applyNumberFormat="1" applyFont="1">
      <alignment vertical="center"/>
    </xf>
    <xf numFmtId="3" fontId="3" fillId="0" borderId="0" xfId="192" applyNumberFormat="1" applyFont="1" applyAlignment="1" applyProtection="1">
      <alignment vertical="center"/>
      <protection locked="0"/>
    </xf>
    <xf numFmtId="178" fontId="4" fillId="0" borderId="0" xfId="192" applyNumberFormat="1" applyFont="1" applyProtection="1">
      <protection locked="0"/>
    </xf>
    <xf numFmtId="3" fontId="4" fillId="0" borderId="0" xfId="192" applyNumberFormat="1" applyFont="1" applyProtection="1">
      <protection locked="0"/>
    </xf>
    <xf numFmtId="3" fontId="16" fillId="0" borderId="0" xfId="194" applyNumberFormat="1" applyFont="1" applyAlignment="1" applyProtection="1">
      <alignment horizontal="center" vertical="center"/>
      <protection locked="0"/>
    </xf>
    <xf numFmtId="178" fontId="16" fillId="0" borderId="0" xfId="194" applyNumberFormat="1" applyFont="1" applyAlignment="1" applyProtection="1">
      <alignment horizontal="center" vertical="center"/>
      <protection locked="0"/>
    </xf>
    <xf numFmtId="178" fontId="7" fillId="0" borderId="1" xfId="190" applyNumberFormat="1" applyFont="1" applyBorder="1" applyAlignment="1">
      <alignment horizontal="center" vertical="center" wrapText="1"/>
    </xf>
    <xf numFmtId="0" fontId="4" fillId="0" borderId="1" xfId="166" applyFont="1" applyBorder="1" applyAlignment="1">
      <alignment vertical="center"/>
    </xf>
    <xf numFmtId="178" fontId="4" fillId="0" borderId="1" xfId="193" applyNumberFormat="1" applyBorder="1" applyAlignment="1">
      <alignment horizontal="right" vertical="center"/>
    </xf>
    <xf numFmtId="0" fontId="10" fillId="0" borderId="1" xfId="40" applyFont="1" applyBorder="1" applyAlignment="1" applyProtection="1">
      <alignment horizontal="left" vertical="center"/>
      <protection locked="0"/>
    </xf>
    <xf numFmtId="3" fontId="10" fillId="0" borderId="1" xfId="193" applyNumberFormat="1" applyFont="1" applyBorder="1" applyAlignment="1">
      <alignment vertical="center"/>
    </xf>
    <xf numFmtId="3" fontId="4" fillId="0" borderId="1" xfId="193" applyNumberFormat="1" applyBorder="1" applyAlignment="1">
      <alignment vertical="center"/>
    </xf>
    <xf numFmtId="3" fontId="4" fillId="0" borderId="1" xfId="193" applyNumberFormat="1" applyBorder="1" applyAlignment="1">
      <alignment vertical="center" wrapText="1"/>
    </xf>
    <xf numFmtId="0" fontId="11" fillId="0" borderId="1" xfId="150" applyFont="1" applyBorder="1">
      <alignment vertical="center"/>
    </xf>
    <xf numFmtId="178" fontId="11" fillId="0" borderId="1" xfId="150" applyNumberFormat="1" applyFont="1" applyBorder="1">
      <alignment vertical="center"/>
    </xf>
    <xf numFmtId="3" fontId="16" fillId="0" borderId="1" xfId="193" applyNumberFormat="1" applyFont="1" applyBorder="1" applyAlignment="1">
      <alignment horizontal="center" vertical="center"/>
    </xf>
    <xf numFmtId="178" fontId="16" fillId="0" borderId="1" xfId="193" applyNumberFormat="1" applyFont="1" applyBorder="1" applyAlignment="1">
      <alignment horizontal="right" vertical="center"/>
    </xf>
    <xf numFmtId="0" fontId="8" fillId="0" borderId="0" xfId="150" applyFont="1">
      <alignment vertical="center"/>
    </xf>
    <xf numFmtId="178" fontId="4" fillId="0" borderId="0" xfId="150" applyNumberFormat="1" applyFont="1">
      <alignment vertical="center"/>
    </xf>
    <xf numFmtId="0" fontId="4" fillId="0" borderId="0" xfId="150" applyFont="1">
      <alignment vertical="center"/>
    </xf>
    <xf numFmtId="0" fontId="11" fillId="0" borderId="0" xfId="150" applyFont="1">
      <alignment vertical="center"/>
    </xf>
    <xf numFmtId="178" fontId="11" fillId="0" borderId="0" xfId="150" applyNumberFormat="1" applyFont="1">
      <alignment vertical="center"/>
    </xf>
    <xf numFmtId="0" fontId="1" fillId="0" borderId="0" xfId="150" applyFont="1">
      <alignment vertical="center"/>
    </xf>
    <xf numFmtId="178" fontId="1" fillId="0" borderId="0" xfId="150" applyNumberFormat="1" applyFont="1">
      <alignment vertical="center"/>
    </xf>
    <xf numFmtId="177" fontId="9" fillId="0" borderId="0" xfId="0" applyNumberFormat="1" applyFont="1" applyAlignment="1"/>
    <xf numFmtId="2" fontId="4" fillId="0" borderId="0" xfId="0" applyNumberFormat="1" applyFont="1" applyAlignment="1">
      <alignment horizontal="left"/>
    </xf>
    <xf numFmtId="177" fontId="4" fillId="0" borderId="0" xfId="0" applyNumberFormat="1" applyFont="1" applyAlignment="1"/>
    <xf numFmtId="177" fontId="4" fillId="0" borderId="0" xfId="0" applyNumberFormat="1" applyFont="1" applyAlignment="1">
      <alignment horizontal="right" vertical="center"/>
    </xf>
    <xf numFmtId="0" fontId="10" fillId="0" borderId="1" xfId="195" applyFont="1" applyBorder="1" applyProtection="1">
      <alignment vertical="center"/>
      <protection locked="0"/>
    </xf>
    <xf numFmtId="177" fontId="4" fillId="0" borderId="1" xfId="0" applyNumberFormat="1" applyFont="1" applyBorder="1" applyAlignment="1">
      <alignment vertical="center" wrapText="1"/>
    </xf>
    <xf numFmtId="9" fontId="4" fillId="0" borderId="1" xfId="3" applyFont="1" applyFill="1" applyBorder="1" applyAlignment="1" applyProtection="1">
      <alignment vertical="center" wrapText="1"/>
    </xf>
    <xf numFmtId="0" fontId="16" fillId="0" borderId="1" xfId="40" applyFont="1" applyBorder="1" applyAlignment="1" applyProtection="1">
      <alignment horizontal="center" vertical="center"/>
      <protection locked="0"/>
    </xf>
    <xf numFmtId="177" fontId="16" fillId="0" borderId="1" xfId="0" applyNumberFormat="1" applyFont="1" applyBorder="1" applyAlignment="1">
      <alignment vertical="center" wrapText="1"/>
    </xf>
    <xf numFmtId="0" fontId="8" fillId="0" borderId="0" xfId="40" applyFont="1" applyBorder="1" applyAlignment="1" applyProtection="1">
      <alignment horizontal="left" vertical="center"/>
      <protection locked="0"/>
    </xf>
    <xf numFmtId="177" fontId="3" fillId="0" borderId="0" xfId="0" applyNumberFormat="1" applyFont="1" applyAlignment="1"/>
    <xf numFmtId="177" fontId="4" fillId="0" borderId="0" xfId="0" applyNumberFormat="1" applyFont="1" applyAlignment="1">
      <alignment horizontal="left"/>
    </xf>
    <xf numFmtId="0" fontId="10" fillId="0" borderId="1" xfId="40" applyFont="1" applyBorder="1" applyProtection="1">
      <alignment vertical="center"/>
      <protection locked="0"/>
    </xf>
    <xf numFmtId="9" fontId="4" fillId="0" borderId="1" xfId="3" applyFont="1" applyFill="1" applyBorder="1" applyAlignment="1">
      <alignment vertical="center" wrapText="1"/>
    </xf>
    <xf numFmtId="0" fontId="8" fillId="0" borderId="1" xfId="40" applyFont="1" applyBorder="1" applyProtection="1">
      <alignment vertical="center"/>
      <protection locked="0"/>
    </xf>
    <xf numFmtId="3" fontId="4" fillId="0" borderId="1" xfId="152" applyNumberFormat="1" applyFont="1" applyBorder="1" applyAlignment="1">
      <alignment horizontal="left" vertical="center"/>
    </xf>
    <xf numFmtId="0" fontId="4" fillId="0" borderId="1" xfId="40" applyFont="1" applyBorder="1" applyProtection="1">
      <alignment vertical="center"/>
      <protection locked="0"/>
    </xf>
    <xf numFmtId="49" fontId="3" fillId="0" borderId="0" xfId="0" applyNumberFormat="1" applyFont="1">
      <alignment vertical="center"/>
    </xf>
    <xf numFmtId="0" fontId="1" fillId="0" borderId="0" xfId="152" applyFont="1" applyAlignment="1"/>
    <xf numFmtId="0" fontId="6" fillId="2" borderId="22" xfId="152" applyFont="1" applyFill="1" applyBorder="1" applyAlignment="1">
      <alignment horizontal="left" vertical="center"/>
    </xf>
    <xf numFmtId="0" fontId="4" fillId="2" borderId="22" xfId="152" applyFont="1" applyFill="1" applyBorder="1" applyAlignment="1"/>
    <xf numFmtId="0" fontId="19" fillId="2" borderId="23" xfId="152" applyFont="1" applyFill="1" applyBorder="1" applyAlignment="1">
      <alignment horizontal="center" vertical="center" wrapText="1"/>
    </xf>
    <xf numFmtId="0" fontId="13" fillId="2" borderId="23" xfId="152" applyFont="1" applyFill="1" applyBorder="1">
      <alignment vertical="center"/>
    </xf>
    <xf numFmtId="0" fontId="6" fillId="2" borderId="23" xfId="152" applyFont="1" applyFill="1" applyBorder="1" applyAlignment="1">
      <alignment wrapText="1"/>
    </xf>
    <xf numFmtId="0" fontId="6" fillId="2" borderId="23" xfId="152" applyFont="1" applyFill="1" applyBorder="1">
      <alignment vertical="center"/>
    </xf>
    <xf numFmtId="0" fontId="6" fillId="2" borderId="23" xfId="152" applyFont="1" applyFill="1" applyBorder="1" applyAlignment="1"/>
    <xf numFmtId="0" fontId="15" fillId="2" borderId="23" xfId="152" applyFont="1" applyFill="1" applyBorder="1">
      <alignment vertical="center"/>
    </xf>
    <xf numFmtId="0" fontId="4" fillId="2" borderId="0" xfId="152" applyFont="1" applyFill="1" applyAlignment="1"/>
    <xf numFmtId="0" fontId="2" fillId="2" borderId="0" xfId="152" applyFont="1" applyFill="1" applyAlignment="1"/>
    <xf numFmtId="0" fontId="4" fillId="0" borderId="0" xfId="152" applyFont="1" applyAlignment="1">
      <alignment horizontal="right"/>
    </xf>
    <xf numFmtId="0" fontId="6" fillId="2" borderId="0" xfId="152" applyFont="1" applyFill="1" applyAlignment="1"/>
    <xf numFmtId="0" fontId="6" fillId="2" borderId="22" xfId="152" applyFont="1" applyFill="1" applyBorder="1" applyAlignment="1">
      <alignment horizontal="center" vertical="center"/>
    </xf>
    <xf numFmtId="0" fontId="23" fillId="0" borderId="0" xfId="152" applyFont="1" applyAlignment="1">
      <alignment horizontal="left" vertical="center"/>
    </xf>
    <xf numFmtId="0" fontId="6" fillId="2" borderId="22" xfId="152" applyFont="1" applyFill="1" applyBorder="1" applyAlignment="1">
      <alignment horizontal="right" vertical="center"/>
    </xf>
    <xf numFmtId="0" fontId="19" fillId="2" borderId="23" xfId="152" applyFont="1" applyFill="1" applyBorder="1" applyAlignment="1">
      <alignment horizontal="center" vertical="center"/>
    </xf>
    <xf numFmtId="0" fontId="7" fillId="0" borderId="1" xfId="152" applyFont="1" applyBorder="1" applyAlignment="1">
      <alignment horizontal="center" vertical="center"/>
    </xf>
    <xf numFmtId="0" fontId="36" fillId="2" borderId="23" xfId="152" applyFont="1" applyFill="1" applyBorder="1" applyAlignment="1">
      <alignment wrapText="1"/>
    </xf>
    <xf numFmtId="3" fontId="8" fillId="0" borderId="1" xfId="152" applyNumberFormat="1" applyFont="1" applyBorder="1" applyAlignment="1">
      <alignment horizontal="right" vertical="center"/>
    </xf>
    <xf numFmtId="0" fontId="36" fillId="2" borderId="23" xfId="152" applyFont="1" applyFill="1" applyBorder="1">
      <alignment vertical="center"/>
    </xf>
    <xf numFmtId="0" fontId="25" fillId="2" borderId="23" xfId="152" applyFont="1" applyFill="1" applyBorder="1">
      <alignment vertical="center"/>
    </xf>
    <xf numFmtId="0" fontId="8" fillId="2" borderId="0" xfId="152" applyFont="1" applyFill="1" applyAlignment="1"/>
    <xf numFmtId="0" fontId="2" fillId="2" borderId="23" xfId="152" applyFont="1" applyFill="1" applyBorder="1" applyAlignment="1">
      <alignment wrapText="1"/>
    </xf>
    <xf numFmtId="0" fontId="24" fillId="0" borderId="0" xfId="152" applyFont="1">
      <alignment vertical="center"/>
    </xf>
    <xf numFmtId="0" fontId="1" fillId="0" borderId="0" xfId="152" applyFont="1">
      <alignment vertical="center"/>
    </xf>
    <xf numFmtId="183" fontId="9" fillId="0" borderId="0" xfId="239" applyNumberFormat="1" applyFont="1">
      <alignment vertical="center"/>
    </xf>
    <xf numFmtId="183" fontId="1" fillId="0" borderId="0" xfId="239" applyNumberFormat="1" applyFont="1">
      <alignment vertical="center"/>
    </xf>
    <xf numFmtId="0" fontId="14" fillId="4" borderId="10" xfId="152" applyFont="1" applyFill="1" applyBorder="1" applyAlignment="1">
      <alignment horizontal="center" vertical="center"/>
    </xf>
    <xf numFmtId="0" fontId="37" fillId="4" borderId="10" xfId="152" applyFont="1" applyFill="1" applyBorder="1" applyAlignment="1">
      <alignment horizontal="left" vertical="center"/>
    </xf>
    <xf numFmtId="183" fontId="11" fillId="4" borderId="10" xfId="239" applyNumberFormat="1" applyFont="1" applyFill="1" applyBorder="1">
      <alignment vertical="center"/>
    </xf>
    <xf numFmtId="0" fontId="22" fillId="4" borderId="10" xfId="152" applyFont="1" applyFill="1" applyBorder="1" applyAlignment="1">
      <alignment horizontal="left" vertical="center"/>
    </xf>
    <xf numFmtId="0" fontId="2" fillId="0" borderId="0" xfId="152" applyFont="1">
      <alignment vertical="center"/>
    </xf>
    <xf numFmtId="0" fontId="37" fillId="4" borderId="25" xfId="152" applyFont="1" applyFill="1" applyBorder="1" applyAlignment="1">
      <alignment horizontal="left" vertical="center"/>
    </xf>
    <xf numFmtId="183" fontId="11" fillId="4" borderId="25" xfId="239" applyNumberFormat="1" applyFont="1" applyFill="1" applyBorder="1">
      <alignment vertical="center"/>
    </xf>
    <xf numFmtId="0" fontId="37" fillId="4" borderId="1" xfId="152" applyFont="1" applyFill="1" applyBorder="1" applyAlignment="1">
      <alignment horizontal="left" vertical="center"/>
    </xf>
    <xf numFmtId="183" fontId="11" fillId="4" borderId="1" xfId="239" applyNumberFormat="1" applyFont="1" applyFill="1" applyBorder="1">
      <alignment vertical="center"/>
    </xf>
    <xf numFmtId="0" fontId="38" fillId="4" borderId="1" xfId="152" applyFont="1" applyFill="1" applyBorder="1" applyAlignment="1">
      <alignment horizontal="center" vertical="center"/>
    </xf>
    <xf numFmtId="183" fontId="30" fillId="4" borderId="1" xfId="239" applyNumberFormat="1" applyFont="1" applyFill="1" applyBorder="1">
      <alignment vertical="center"/>
    </xf>
    <xf numFmtId="0" fontId="22" fillId="4" borderId="0" xfId="152" applyFont="1" applyFill="1" applyAlignment="1">
      <alignment horizontal="left" vertical="center"/>
    </xf>
    <xf numFmtId="183" fontId="11" fillId="4" borderId="0" xfId="239" applyNumberFormat="1" applyFont="1" applyFill="1" applyBorder="1">
      <alignment vertical="center"/>
    </xf>
    <xf numFmtId="178" fontId="1" fillId="0" borderId="0" xfId="239" applyNumberFormat="1" applyFont="1" applyAlignment="1">
      <alignment horizontal="center" vertical="center"/>
    </xf>
    <xf numFmtId="0" fontId="14" fillId="4" borderId="1" xfId="152" applyFont="1" applyFill="1" applyBorder="1" applyAlignment="1">
      <alignment horizontal="center" vertical="center"/>
    </xf>
    <xf numFmtId="178" fontId="4" fillId="0" borderId="1" xfId="239" applyNumberFormat="1" applyFont="1" applyFill="1" applyBorder="1" applyAlignment="1">
      <alignment horizontal="center" vertical="center"/>
    </xf>
    <xf numFmtId="178" fontId="11" fillId="4" borderId="1" xfId="239" applyNumberFormat="1" applyFont="1" applyFill="1" applyBorder="1" applyAlignment="1">
      <alignment horizontal="right" vertical="center"/>
    </xf>
    <xf numFmtId="178" fontId="16" fillId="0" borderId="1" xfId="239" applyNumberFormat="1" applyFont="1" applyFill="1" applyBorder="1" applyAlignment="1">
      <alignment horizontal="right" vertical="center"/>
    </xf>
    <xf numFmtId="178" fontId="11" fillId="4" borderId="1" xfId="152" applyNumberFormat="1" applyFont="1" applyFill="1" applyBorder="1" applyAlignment="1">
      <alignment horizontal="right" vertical="center"/>
    </xf>
    <xf numFmtId="0" fontId="11" fillId="4" borderId="1" xfId="152" applyFont="1" applyFill="1" applyBorder="1" applyAlignment="1">
      <alignment horizontal="right" vertical="center"/>
    </xf>
    <xf numFmtId="184" fontId="1" fillId="0" borderId="0" xfId="152" applyNumberFormat="1" applyFont="1">
      <alignment vertical="center"/>
    </xf>
    <xf numFmtId="0" fontId="4" fillId="0" borderId="0" xfId="152" applyFont="1" applyAlignment="1">
      <alignment horizontal="left" vertical="center"/>
    </xf>
    <xf numFmtId="0" fontId="4" fillId="0" borderId="0" xfId="152" applyFont="1" applyAlignment="1"/>
    <xf numFmtId="0" fontId="4" fillId="0" borderId="1" xfId="152" applyFont="1" applyBorder="1" applyAlignment="1">
      <alignment horizontal="left" vertical="center"/>
    </xf>
    <xf numFmtId="10" fontId="24" fillId="0" borderId="0" xfId="152" applyNumberFormat="1" applyFont="1">
      <alignment vertical="center"/>
    </xf>
    <xf numFmtId="184" fontId="24" fillId="0" borderId="0" xfId="152" applyNumberFormat="1" applyFont="1">
      <alignment vertical="center"/>
    </xf>
    <xf numFmtId="10" fontId="1" fillId="0" borderId="0" xfId="152" applyNumberFormat="1" applyFont="1">
      <alignment vertical="center"/>
    </xf>
    <xf numFmtId="0" fontId="4" fillId="2" borderId="1" xfId="0" applyFont="1" applyFill="1" applyBorder="1">
      <alignment vertical="center"/>
    </xf>
    <xf numFmtId="0" fontId="26" fillId="0" borderId="1" xfId="152" applyFont="1" applyBorder="1" applyAlignment="1">
      <alignment horizontal="left" vertical="center"/>
    </xf>
    <xf numFmtId="3" fontId="16" fillId="0" borderId="1" xfId="152" applyNumberFormat="1" applyFont="1" applyBorder="1">
      <alignment vertical="center"/>
    </xf>
    <xf numFmtId="0" fontId="11" fillId="0" borderId="0" xfId="152" applyFont="1">
      <alignment vertical="center"/>
    </xf>
    <xf numFmtId="0" fontId="6" fillId="0" borderId="0" xfId="152" applyFont="1" applyAlignment="1"/>
    <xf numFmtId="0" fontId="3" fillId="0" borderId="0" xfId="152" applyFont="1" applyAlignment="1"/>
    <xf numFmtId="3" fontId="10" fillId="0" borderId="1" xfId="152" applyNumberFormat="1" applyFont="1" applyBorder="1">
      <alignment vertical="center"/>
    </xf>
    <xf numFmtId="3" fontId="4" fillId="0" borderId="1" xfId="152" applyNumberFormat="1" applyFont="1" applyBorder="1" applyAlignment="1">
      <alignment horizontal="right" vertical="center"/>
    </xf>
    <xf numFmtId="3" fontId="8" fillId="0" borderId="1" xfId="152" applyNumberFormat="1" applyFont="1" applyBorder="1" applyAlignment="1">
      <alignment horizontal="left" vertical="center"/>
    </xf>
    <xf numFmtId="0" fontId="2" fillId="0" borderId="0" xfId="152" applyFont="1" applyAlignment="1"/>
    <xf numFmtId="0" fontId="4" fillId="5" borderId="0" xfId="152" applyFont="1" applyFill="1" applyAlignment="1"/>
    <xf numFmtId="3" fontId="26" fillId="0" borderId="1" xfId="152" applyNumberFormat="1" applyFont="1" applyBorder="1">
      <alignment vertical="center"/>
    </xf>
    <xf numFmtId="3" fontId="16" fillId="0" borderId="1" xfId="152" applyNumberFormat="1" applyFont="1" applyBorder="1" applyAlignment="1">
      <alignment horizontal="right" vertical="center"/>
    </xf>
    <xf numFmtId="0" fontId="3" fillId="0" borderId="0" xfId="183" applyFont="1" applyAlignment="1"/>
    <xf numFmtId="0" fontId="12" fillId="0" borderId="0" xfId="183" applyFont="1">
      <alignment vertical="center"/>
    </xf>
    <xf numFmtId="0" fontId="3" fillId="0" borderId="0" xfId="183" applyFont="1">
      <alignment vertical="center"/>
    </xf>
    <xf numFmtId="0" fontId="3" fillId="0" borderId="1" xfId="183" applyFont="1" applyBorder="1" applyAlignment="1">
      <alignment horizontal="left" vertical="center"/>
    </xf>
    <xf numFmtId="0" fontId="3" fillId="0" borderId="1" xfId="0" applyFont="1" applyBorder="1">
      <alignment vertical="center"/>
    </xf>
    <xf numFmtId="0" fontId="39" fillId="0" borderId="0" xfId="183" applyFont="1" applyAlignment="1"/>
    <xf numFmtId="0" fontId="3" fillId="0" borderId="1" xfId="183" applyFont="1" applyBorder="1" applyAlignment="1">
      <alignment horizontal="center" vertical="center"/>
    </xf>
    <xf numFmtId="0" fontId="41" fillId="0" borderId="0" xfId="152" applyFont="1" applyAlignment="1">
      <alignment horizontal="center" vertical="center" wrapText="1"/>
    </xf>
    <xf numFmtId="0" fontId="42" fillId="0" borderId="0" xfId="152" applyFont="1" applyAlignment="1">
      <alignment horizontal="center" vertical="center"/>
    </xf>
    <xf numFmtId="0" fontId="3" fillId="0" borderId="1" xfId="183" applyFont="1" applyBorder="1" applyAlignment="1">
      <alignment horizontal="center" vertical="center"/>
    </xf>
    <xf numFmtId="0" fontId="40" fillId="0" borderId="0" xfId="183" applyFont="1" applyAlignment="1">
      <alignment horizontal="center" vertical="center"/>
    </xf>
    <xf numFmtId="0" fontId="3" fillId="0" borderId="19" xfId="183" applyFont="1" applyBorder="1" applyAlignment="1">
      <alignment horizontal="left" vertical="center"/>
    </xf>
    <xf numFmtId="0" fontId="3" fillId="0" borderId="26" xfId="183" applyFont="1" applyBorder="1" applyAlignment="1">
      <alignment horizontal="left" vertical="center"/>
    </xf>
    <xf numFmtId="0" fontId="5" fillId="0" borderId="0" xfId="152" applyFont="1" applyAlignment="1">
      <alignment horizontal="center" vertical="center"/>
    </xf>
    <xf numFmtId="0" fontId="34" fillId="0" borderId="0" xfId="152" applyFont="1" applyAlignment="1">
      <alignment horizontal="center" vertical="center"/>
    </xf>
    <xf numFmtId="0" fontId="39" fillId="0" borderId="0" xfId="152" applyFont="1" applyAlignment="1">
      <alignment horizontal="left" vertical="center" wrapText="1"/>
    </xf>
    <xf numFmtId="0" fontId="3" fillId="0" borderId="0" xfId="152" applyFont="1" applyAlignment="1">
      <alignment horizontal="left" vertical="center" wrapText="1"/>
    </xf>
    <xf numFmtId="0" fontId="2" fillId="0" borderId="0" xfId="152" applyFont="1" applyAlignment="1">
      <alignment horizontal="center"/>
    </xf>
    <xf numFmtId="0" fontId="5" fillId="0" borderId="0" xfId="152" applyFont="1" applyAlignment="1">
      <alignment horizontal="center" vertical="center" wrapText="1"/>
    </xf>
    <xf numFmtId="0" fontId="5" fillId="4" borderId="0" xfId="152" applyFont="1" applyFill="1" applyAlignment="1">
      <alignment horizontal="center" vertical="center" wrapText="1"/>
    </xf>
    <xf numFmtId="0" fontId="11" fillId="4" borderId="0" xfId="152" applyFont="1" applyFill="1" applyAlignment="1">
      <alignment horizontal="right" vertical="center" wrapText="1"/>
    </xf>
    <xf numFmtId="0" fontId="22" fillId="4" borderId="0" xfId="152" applyFont="1" applyFill="1" applyAlignment="1">
      <alignment vertical="center" wrapText="1"/>
    </xf>
    <xf numFmtId="0" fontId="11" fillId="4" borderId="24" xfId="152" applyFont="1" applyFill="1" applyBorder="1" applyAlignment="1">
      <alignment horizontal="right" vertical="center" wrapText="1"/>
    </xf>
    <xf numFmtId="0" fontId="20" fillId="2" borderId="0" xfId="152" applyFont="1" applyFill="1" applyAlignment="1">
      <alignment horizontal="center" vertical="center" wrapText="1"/>
    </xf>
    <xf numFmtId="0" fontId="20" fillId="2" borderId="0" xfId="152" applyFont="1" applyFill="1" applyAlignment="1">
      <alignment horizontal="center" vertical="top" wrapText="1"/>
    </xf>
    <xf numFmtId="0" fontId="20" fillId="2" borderId="0" xfId="152" applyFont="1" applyFill="1" applyAlignment="1">
      <alignment horizontal="center" vertical="center"/>
    </xf>
    <xf numFmtId="2" fontId="5" fillId="0" borderId="0" xfId="0" applyNumberFormat="1" applyFont="1" applyAlignment="1">
      <alignment horizontal="center" vertical="center"/>
    </xf>
    <xf numFmtId="2" fontId="7" fillId="0" borderId="20" xfId="0" applyNumberFormat="1" applyFont="1" applyBorder="1" applyAlignment="1">
      <alignment horizontal="center" vertical="center" wrapText="1"/>
    </xf>
    <xf numFmtId="2" fontId="7" fillId="0" borderId="21" xfId="0" applyNumberFormat="1" applyFont="1" applyBorder="1" applyAlignment="1">
      <alignment horizontal="center" vertical="center" wrapText="1"/>
    </xf>
    <xf numFmtId="177" fontId="7" fillId="0" borderId="20" xfId="0" applyNumberFormat="1" applyFont="1" applyBorder="1" applyAlignment="1">
      <alignment horizontal="center" vertical="center" wrapText="1"/>
    </xf>
    <xf numFmtId="177" fontId="7" fillId="0" borderId="21" xfId="0" applyNumberFormat="1" applyFont="1" applyBorder="1" applyAlignment="1">
      <alignment horizontal="center" vertical="center" wrapText="1"/>
    </xf>
    <xf numFmtId="2" fontId="34" fillId="0" borderId="0" xfId="0" applyNumberFormat="1" applyFont="1" applyAlignment="1">
      <alignment horizontal="center" vertical="center"/>
    </xf>
    <xf numFmtId="2" fontId="35" fillId="0" borderId="0" xfId="0" applyNumberFormat="1" applyFont="1" applyAlignment="1">
      <alignment horizontal="center" vertical="center"/>
    </xf>
    <xf numFmtId="177" fontId="7" fillId="0" borderId="1" xfId="0" applyNumberFormat="1" applyFont="1" applyBorder="1" applyAlignment="1">
      <alignment horizontal="center" vertical="center" wrapText="1"/>
    </xf>
    <xf numFmtId="3" fontId="5" fillId="0" borderId="0" xfId="194" applyNumberFormat="1" applyFont="1" applyAlignment="1" applyProtection="1">
      <alignment horizontal="center" vertical="center"/>
      <protection locked="0"/>
    </xf>
    <xf numFmtId="3" fontId="4" fillId="0" borderId="0" xfId="194" applyNumberFormat="1" applyFont="1" applyAlignment="1" applyProtection="1">
      <alignment horizontal="right" vertical="center"/>
      <protection locked="0"/>
    </xf>
    <xf numFmtId="0" fontId="3" fillId="0" borderId="0" xfId="159" applyFont="1" applyAlignment="1">
      <alignment horizontal="left" vertical="center"/>
    </xf>
    <xf numFmtId="0" fontId="5" fillId="0" borderId="0" xfId="190" applyFont="1" applyAlignment="1">
      <alignment horizontal="center" vertical="center" wrapText="1"/>
    </xf>
    <xf numFmtId="0" fontId="4" fillId="0" borderId="0" xfId="190" applyFont="1" applyAlignment="1">
      <alignment horizontal="right" vertical="center"/>
    </xf>
    <xf numFmtId="0" fontId="4" fillId="3" borderId="0" xfId="0" applyFont="1" applyFill="1" applyAlignment="1">
      <alignment horizontal="left" vertical="center"/>
    </xf>
    <xf numFmtId="0" fontId="7" fillId="3" borderId="1" xfId="0" applyFont="1" applyFill="1" applyBorder="1" applyAlignment="1">
      <alignment horizontal="center" vertical="center" wrapText="1"/>
    </xf>
    <xf numFmtId="178" fontId="7" fillId="3" borderId="20" xfId="0" applyNumberFormat="1" applyFont="1" applyFill="1" applyBorder="1" applyAlignment="1">
      <alignment horizontal="center" vertical="center" wrapText="1"/>
    </xf>
    <xf numFmtId="178" fontId="7" fillId="3" borderId="21" xfId="0" applyNumberFormat="1" applyFont="1" applyFill="1" applyBorder="1" applyAlignment="1">
      <alignment horizontal="center" vertical="center" wrapText="1"/>
    </xf>
    <xf numFmtId="178" fontId="7" fillId="3" borderId="1" xfId="0" applyNumberFormat="1" applyFont="1" applyFill="1" applyBorder="1" applyAlignment="1">
      <alignment horizontal="center" vertical="center" wrapText="1"/>
    </xf>
    <xf numFmtId="0" fontId="5" fillId="0" borderId="0" xfId="186" applyFont="1" applyAlignment="1">
      <alignment horizontal="center" vertical="center" wrapText="1"/>
    </xf>
    <xf numFmtId="0" fontId="5" fillId="0" borderId="0" xfId="0" applyFont="1" applyAlignment="1">
      <alignment horizontal="center" vertical="center"/>
    </xf>
    <xf numFmtId="49" fontId="5" fillId="0" borderId="0" xfId="154" applyNumberFormat="1" applyFont="1" applyAlignment="1">
      <alignment horizontal="center" vertical="center"/>
    </xf>
    <xf numFmtId="0" fontId="20" fillId="0" borderId="0" xfId="153" applyFont="1" applyAlignment="1">
      <alignment horizontal="center" vertical="center" wrapText="1"/>
    </xf>
    <xf numFmtId="0" fontId="6" fillId="0" borderId="16" xfId="153" applyFont="1" applyBorder="1" applyAlignment="1">
      <alignment horizontal="right" vertical="center"/>
    </xf>
    <xf numFmtId="0" fontId="11" fillId="0" borderId="16" xfId="153" applyFont="1" applyBorder="1" applyAlignment="1">
      <alignment horizontal="right" vertical="center"/>
    </xf>
    <xf numFmtId="0" fontId="6" fillId="0" borderId="17" xfId="153" applyFont="1" applyBorder="1" applyAlignment="1">
      <alignment horizontal="left" vertical="center" wrapText="1"/>
    </xf>
    <xf numFmtId="0" fontId="11" fillId="0" borderId="17" xfId="153" applyFont="1" applyBorder="1" applyAlignment="1">
      <alignment horizontal="left" vertical="center" wrapText="1"/>
    </xf>
    <xf numFmtId="0" fontId="5" fillId="0" borderId="0" xfId="190" applyFont="1" applyAlignment="1">
      <alignment horizontal="center" vertical="center"/>
    </xf>
    <xf numFmtId="0" fontId="2" fillId="0" borderId="0" xfId="158" applyFont="1" applyAlignment="1">
      <alignment horizontal="left" vertical="center"/>
    </xf>
    <xf numFmtId="0" fontId="6" fillId="0" borderId="0" xfId="158" applyFont="1" applyAlignment="1">
      <alignment horizontal="left" vertical="center"/>
    </xf>
    <xf numFmtId="0" fontId="7" fillId="0" borderId="1" xfId="166" applyFont="1" applyBorder="1" applyAlignment="1">
      <alignment horizontal="center" vertical="center"/>
    </xf>
    <xf numFmtId="0" fontId="7" fillId="0" borderId="1" xfId="166" applyFont="1" applyBorder="1" applyAlignment="1">
      <alignment horizontal="center" vertical="center" wrapText="1"/>
    </xf>
    <xf numFmtId="49" fontId="7" fillId="0" borderId="1" xfId="166" applyNumberFormat="1" applyFont="1" applyBorder="1" applyAlignment="1">
      <alignment horizontal="center" vertical="center"/>
    </xf>
    <xf numFmtId="0" fontId="14" fillId="0" borderId="1" xfId="0" applyFont="1" applyBorder="1" applyAlignment="1">
      <alignment horizontal="center" vertical="center" wrapText="1"/>
    </xf>
    <xf numFmtId="0" fontId="8" fillId="0" borderId="0" xfId="159" applyFont="1" applyAlignment="1">
      <alignment horizontal="left" vertical="center" wrapText="1"/>
    </xf>
    <xf numFmtId="0" fontId="4" fillId="0" borderId="0" xfId="159" applyFont="1" applyAlignment="1">
      <alignment horizontal="left" vertical="center" wrapText="1"/>
    </xf>
    <xf numFmtId="0" fontId="7" fillId="0" borderId="1" xfId="159" applyFont="1" applyBorder="1" applyAlignment="1">
      <alignment horizontal="center" vertical="center" wrapText="1"/>
    </xf>
    <xf numFmtId="0" fontId="2" fillId="0" borderId="0" xfId="157" applyFont="1" applyAlignment="1">
      <alignment horizontal="left" vertical="center"/>
    </xf>
    <xf numFmtId="0" fontId="5" fillId="0" borderId="0" xfId="159" applyFont="1" applyAlignment="1">
      <alignment horizontal="center" vertical="center" wrapText="1"/>
    </xf>
    <xf numFmtId="0" fontId="4" fillId="0" borderId="0" xfId="159" applyFont="1" applyAlignment="1">
      <alignment horizontal="right" vertical="center" wrapText="1"/>
    </xf>
    <xf numFmtId="0" fontId="4" fillId="0" borderId="2" xfId="159" applyFont="1" applyBorder="1" applyAlignment="1">
      <alignment horizontal="center" vertical="center" wrapText="1"/>
    </xf>
    <xf numFmtId="0" fontId="4" fillId="0" borderId="7" xfId="159" applyFont="1" applyBorder="1" applyAlignment="1">
      <alignment horizontal="center" vertical="center" wrapText="1"/>
    </xf>
    <xf numFmtId="0" fontId="5" fillId="0" borderId="0" xfId="2" applyFont="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xf>
    <xf numFmtId="0" fontId="4" fillId="0" borderId="0" xfId="0" applyFont="1" applyAlignment="1">
      <alignment horizontal="left"/>
    </xf>
    <xf numFmtId="0" fontId="5" fillId="0" borderId="0" xfId="158" applyFont="1" applyAlignment="1">
      <alignment horizontal="center" vertical="center"/>
    </xf>
    <xf numFmtId="0" fontId="8" fillId="0" borderId="0" xfId="158" applyFont="1" applyAlignment="1">
      <alignment vertical="center" wrapText="1"/>
    </xf>
    <xf numFmtId="0" fontId="4" fillId="0" borderId="0" xfId="158" applyFont="1" applyAlignment="1">
      <alignment vertical="center" wrapText="1"/>
    </xf>
    <xf numFmtId="0" fontId="1" fillId="0" borderId="0" xfId="158" applyFont="1" applyAlignment="1">
      <alignment horizontal="left" vertical="center"/>
    </xf>
    <xf numFmtId="0" fontId="3" fillId="0" borderId="0" xfId="158" applyFont="1" applyAlignment="1">
      <alignment horizontal="left" vertical="center"/>
    </xf>
    <xf numFmtId="49" fontId="4" fillId="0" borderId="1" xfId="0" applyNumberFormat="1" applyFont="1" applyBorder="1" applyAlignment="1">
      <alignment horizontal="justify" vertical="center"/>
    </xf>
  </cellXfs>
  <cellStyles count="300">
    <cellStyle name="20% - 强调文字颜色 1 2" xfId="4"/>
    <cellStyle name="20% - 强调文字颜色 1 2 2" xfId="5"/>
    <cellStyle name="20% - 强调文字颜色 1 2 2 2" xfId="6"/>
    <cellStyle name="20% - 强调文字颜色 1 2 2 2 2" xfId="7"/>
    <cellStyle name="20% - 强调文字颜色 1 2 2 3" xfId="8"/>
    <cellStyle name="20% - 强调文字颜色 1 2 3" xfId="9"/>
    <cellStyle name="20% - 强调文字颜色 2 2" xfId="10"/>
    <cellStyle name="20% - 强调文字颜色 2 2 2" xfId="11"/>
    <cellStyle name="20% - 强调文字颜色 2 2 2 2" xfId="12"/>
    <cellStyle name="20% - 强调文字颜色 2 2 2 2 2" xfId="13"/>
    <cellStyle name="20% - 强调文字颜色 2 2 2 3" xfId="14"/>
    <cellStyle name="20% - 强调文字颜色 2 2 3" xfId="15"/>
    <cellStyle name="20% - 强调文字颜色 3 2" xfId="16"/>
    <cellStyle name="20% - 强调文字颜色 3 2 2" xfId="17"/>
    <cellStyle name="20% - 强调文字颜色 3 2 2 2" xfId="18"/>
    <cellStyle name="20% - 强调文字颜色 3 2 2 2 2" xfId="19"/>
    <cellStyle name="20% - 强调文字颜色 3 2 2 3" xfId="20"/>
    <cellStyle name="20% - 强调文字颜色 3 2 3" xfId="21"/>
    <cellStyle name="20% - 强调文字颜色 4 2" xfId="22"/>
    <cellStyle name="20% - 强调文字颜色 4 2 2" xfId="23"/>
    <cellStyle name="20% - 强调文字颜色 4 2 2 2" xfId="24"/>
    <cellStyle name="20% - 强调文字颜色 4 2 2 2 2" xfId="25"/>
    <cellStyle name="20% - 强调文字颜色 4 2 2 3" xfId="26"/>
    <cellStyle name="20% - 强调文字颜色 4 2 3" xfId="27"/>
    <cellStyle name="20% - 强调文字颜色 5 2" xfId="28"/>
    <cellStyle name="20% - 强调文字颜色 5 2 2" xfId="29"/>
    <cellStyle name="20% - 强调文字颜色 5 2 2 2" xfId="30"/>
    <cellStyle name="20% - 强调文字颜色 5 2 2 2 2" xfId="31"/>
    <cellStyle name="20% - 强调文字颜色 5 2 2 3" xfId="32"/>
    <cellStyle name="20% - 强调文字颜色 5 2 3" xfId="33"/>
    <cellStyle name="20% - 强调文字颜色 6 2" xfId="34"/>
    <cellStyle name="20% - 强调文字颜色 6 2 2" xfId="35"/>
    <cellStyle name="20% - 强调文字颜色 6 2 2 2" xfId="36"/>
    <cellStyle name="20% - 强调文字颜色 6 2 2 2 2" xfId="37"/>
    <cellStyle name="20% - 强调文字颜色 6 2 2 3" xfId="38"/>
    <cellStyle name="20% - 强调文字颜色 6 2 3" xfId="39"/>
    <cellStyle name="3232" xfId="40"/>
    <cellStyle name="40% - 强调文字颜色 1 2" xfId="41"/>
    <cellStyle name="40% - 强调文字颜色 1 2 2" xfId="42"/>
    <cellStyle name="40% - 强调文字颜色 1 2 2 2" xfId="43"/>
    <cellStyle name="40% - 强调文字颜色 1 2 2 2 2" xfId="44"/>
    <cellStyle name="40% - 强调文字颜色 1 2 2 3" xfId="45"/>
    <cellStyle name="40% - 强调文字颜色 1 2 3" xfId="46"/>
    <cellStyle name="40% - 强调文字颜色 2 2" xfId="47"/>
    <cellStyle name="40% - 强调文字颜色 2 2 2" xfId="48"/>
    <cellStyle name="40% - 强调文字颜色 2 2 2 2" xfId="49"/>
    <cellStyle name="40% - 强调文字颜色 2 2 2 2 2" xfId="50"/>
    <cellStyle name="40% - 强调文字颜色 2 2 2 3" xfId="51"/>
    <cellStyle name="40% - 强调文字颜色 2 2 3" xfId="52"/>
    <cellStyle name="40% - 强调文字颜色 3 2" xfId="53"/>
    <cellStyle name="40% - 强调文字颜色 3 2 2" xfId="54"/>
    <cellStyle name="40% - 强调文字颜色 3 2 2 2" xfId="55"/>
    <cellStyle name="40% - 强调文字颜色 3 2 2 2 2" xfId="56"/>
    <cellStyle name="40% - 强调文字颜色 3 2 2 3" xfId="57"/>
    <cellStyle name="40% - 强调文字颜色 3 2 3" xfId="58"/>
    <cellStyle name="40% - 强调文字颜色 4 2" xfId="59"/>
    <cellStyle name="40% - 强调文字颜色 4 2 2" xfId="60"/>
    <cellStyle name="40% - 强调文字颜色 4 2 2 2" xfId="61"/>
    <cellStyle name="40% - 强调文字颜色 4 2 2 2 2" xfId="62"/>
    <cellStyle name="40% - 强调文字颜色 4 2 2 3" xfId="63"/>
    <cellStyle name="40% - 强调文字颜色 4 2 3" xfId="64"/>
    <cellStyle name="40% - 强调文字颜色 5 2" xfId="65"/>
    <cellStyle name="40% - 强调文字颜色 5 2 2" xfId="66"/>
    <cellStyle name="40% - 强调文字颜色 5 2 2 2" xfId="67"/>
    <cellStyle name="40% - 强调文字颜色 5 2 2 2 2" xfId="68"/>
    <cellStyle name="40% - 强调文字颜色 5 2 2 3" xfId="69"/>
    <cellStyle name="40% - 强调文字颜色 5 2 3" xfId="70"/>
    <cellStyle name="40% - 强调文字颜色 6 2" xfId="71"/>
    <cellStyle name="40% - 强调文字颜色 6 2 2" xfId="72"/>
    <cellStyle name="40% - 强调文字颜色 6 2 2 2" xfId="73"/>
    <cellStyle name="40% - 强调文字颜色 6 2 2 2 2" xfId="74"/>
    <cellStyle name="40% - 强调文字颜色 6 2 2 3" xfId="75"/>
    <cellStyle name="40% - 强调文字颜色 6 2 3" xfId="76"/>
    <cellStyle name="60% - 强调文字颜色 1 2" xfId="77"/>
    <cellStyle name="60% - 强调文字颜色 1 2 2" xfId="78"/>
    <cellStyle name="60% - 强调文字颜色 1 2 2 2" xfId="79"/>
    <cellStyle name="60% - 强调文字颜色 1 2 2 2 2" xfId="80"/>
    <cellStyle name="60% - 强调文字颜色 1 2 2 3" xfId="81"/>
    <cellStyle name="60% - 强调文字颜色 1 2 3" xfId="82"/>
    <cellStyle name="60% - 强调文字颜色 2 2" xfId="83"/>
    <cellStyle name="60% - 强调文字颜色 2 2 2" xfId="84"/>
    <cellStyle name="60% - 强调文字颜色 2 2 2 2" xfId="85"/>
    <cellStyle name="60% - 强调文字颜色 2 2 2 2 2" xfId="86"/>
    <cellStyle name="60% - 强调文字颜色 2 2 2 3" xfId="87"/>
    <cellStyle name="60% - 强调文字颜色 2 2 3" xfId="88"/>
    <cellStyle name="60% - 强调文字颜色 3 2" xfId="89"/>
    <cellStyle name="60% - 强调文字颜色 3 2 2" xfId="90"/>
    <cellStyle name="60% - 强调文字颜色 3 2 2 2" xfId="91"/>
    <cellStyle name="60% - 强调文字颜色 3 2 2 2 2" xfId="92"/>
    <cellStyle name="60% - 强调文字颜色 3 2 2 3" xfId="93"/>
    <cellStyle name="60% - 强调文字颜色 3 2 3" xfId="94"/>
    <cellStyle name="60% - 强调文字颜色 4 2" xfId="95"/>
    <cellStyle name="60% - 强调文字颜色 4 2 2" xfId="96"/>
    <cellStyle name="60% - 强调文字颜色 4 2 2 2" xfId="97"/>
    <cellStyle name="60% - 强调文字颜色 4 2 2 2 2" xfId="98"/>
    <cellStyle name="60% - 强调文字颜色 4 2 2 3" xfId="99"/>
    <cellStyle name="60% - 强调文字颜色 4 2 3" xfId="100"/>
    <cellStyle name="60% - 强调文字颜色 5 2" xfId="101"/>
    <cellStyle name="60% - 强调文字颜色 5 2 2" xfId="102"/>
    <cellStyle name="60% - 强调文字颜色 5 2 2 2" xfId="103"/>
    <cellStyle name="60% - 强调文字颜色 5 2 2 2 2" xfId="104"/>
    <cellStyle name="60% - 强调文字颜色 5 2 2 3" xfId="105"/>
    <cellStyle name="60% - 强调文字颜色 5 2 3" xfId="106"/>
    <cellStyle name="60% - 强调文字颜色 6 2" xfId="107"/>
    <cellStyle name="60% - 强调文字颜色 6 2 2" xfId="108"/>
    <cellStyle name="60% - 强调文字颜色 6 2 2 2" xfId="109"/>
    <cellStyle name="60% - 强调文字颜色 6 2 2 2 2" xfId="110"/>
    <cellStyle name="60% - 强调文字颜色 6 2 2 3" xfId="111"/>
    <cellStyle name="60% - 强调文字颜色 6 2 3" xfId="112"/>
    <cellStyle name="百分比" xfId="3" builtinId="5"/>
    <cellStyle name="百分比 2" xfId="113"/>
    <cellStyle name="标题 1 2" xfId="114"/>
    <cellStyle name="标题 1 2 2" xfId="115"/>
    <cellStyle name="标题 1 2 2 2" xfId="116"/>
    <cellStyle name="标题 1 2 2 2 2" xfId="117"/>
    <cellStyle name="标题 1 2 2 3" xfId="118"/>
    <cellStyle name="标题 1 2 3" xfId="119"/>
    <cellStyle name="标题 2 2" xfId="120"/>
    <cellStyle name="标题 2 2 2" xfId="121"/>
    <cellStyle name="标题 2 2 2 2" xfId="122"/>
    <cellStyle name="标题 2 2 2 2 2" xfId="123"/>
    <cellStyle name="标题 2 2 2 3" xfId="124"/>
    <cellStyle name="标题 2 2 3" xfId="125"/>
    <cellStyle name="标题 3 2" xfId="126"/>
    <cellStyle name="标题 3 2 2" xfId="127"/>
    <cellStyle name="标题 3 2 2 2" xfId="128"/>
    <cellStyle name="标题 3 2 2 2 2" xfId="129"/>
    <cellStyle name="标题 3 2 2 3" xfId="130"/>
    <cellStyle name="标题 3 2 3" xfId="131"/>
    <cellStyle name="标题 4 2" xfId="132"/>
    <cellStyle name="标题 4 2 2" xfId="133"/>
    <cellStyle name="标题 4 2 2 2" xfId="134"/>
    <cellStyle name="标题 4 2 2 2 2" xfId="135"/>
    <cellStyle name="标题 4 2 2 3" xfId="136"/>
    <cellStyle name="标题 4 2 3" xfId="137"/>
    <cellStyle name="标题 5" xfId="138"/>
    <cellStyle name="标题 5 2" xfId="139"/>
    <cellStyle name="标题 5 2 2" xfId="140"/>
    <cellStyle name="标题 5 2 2 2" xfId="141"/>
    <cellStyle name="标题 5 2 3" xfId="142"/>
    <cellStyle name="标题 5 3" xfId="143"/>
    <cellStyle name="差 2" xfId="144"/>
    <cellStyle name="差 2 2" xfId="145"/>
    <cellStyle name="差 2 2 2" xfId="146"/>
    <cellStyle name="差 2 2 2 2" xfId="147"/>
    <cellStyle name="差 2 2 3" xfId="148"/>
    <cellStyle name="差 2 3" xfId="149"/>
    <cellStyle name="常规" xfId="0" builtinId="0"/>
    <cellStyle name="常规 10" xfId="150"/>
    <cellStyle name="常规 11" xfId="151"/>
    <cellStyle name="常规 12" xfId="152"/>
    <cellStyle name="常规 14" xfId="153"/>
    <cellStyle name="常规 2" xfId="154"/>
    <cellStyle name="常规 2 2" xfId="155"/>
    <cellStyle name="常规 2 2 2" xfId="156"/>
    <cellStyle name="常规 2 2 2 2" xfId="157"/>
    <cellStyle name="常规 2 2 2 2 2_2015年人代会草案" xfId="158"/>
    <cellStyle name="常规 2 2 2 3 2" xfId="159"/>
    <cellStyle name="常规 2 2 2 3 2 2" xfId="160"/>
    <cellStyle name="常规 2 2 2 3 2 2 2" xfId="161"/>
    <cellStyle name="常规 2 2 2 4" xfId="162"/>
    <cellStyle name="常规 2 2 3" xfId="163"/>
    <cellStyle name="常规 2 2 4" xfId="164"/>
    <cellStyle name="常规 2 3" xfId="165"/>
    <cellStyle name="常规 2 3 2 2 2" xfId="166"/>
    <cellStyle name="常规 2 4 6" xfId="167"/>
    <cellStyle name="常规 2 4 6 2" xfId="168"/>
    <cellStyle name="常规 3" xfId="169"/>
    <cellStyle name="常规 3 2" xfId="170"/>
    <cellStyle name="常规 3 2 2" xfId="171"/>
    <cellStyle name="常规 3 2 3" xfId="172"/>
    <cellStyle name="常规 3 3" xfId="173"/>
    <cellStyle name="常规 3 4" xfId="174"/>
    <cellStyle name="常规 4" xfId="175"/>
    <cellStyle name="常规 4 2" xfId="176"/>
    <cellStyle name="常规 4 2 2" xfId="177"/>
    <cellStyle name="常规 4 3" xfId="178"/>
    <cellStyle name="常规 4 4" xfId="179"/>
    <cellStyle name="常规 5" xfId="180"/>
    <cellStyle name="常规 5 2" xfId="181"/>
    <cellStyle name="常规 6" xfId="182"/>
    <cellStyle name="常规 7" xfId="183"/>
    <cellStyle name="常规 7 2" xfId="184"/>
    <cellStyle name="常规 7 2_2015年人代会草案 2" xfId="185"/>
    <cellStyle name="常规 8" xfId="186"/>
    <cellStyle name="常规 85" xfId="187"/>
    <cellStyle name="常规 85 2" xfId="188"/>
    <cellStyle name="常规 9" xfId="189"/>
    <cellStyle name="常规_2001预算" xfId="190"/>
    <cellStyle name="常规_8月财政收入测算表1" xfId="191"/>
    <cellStyle name="常规_js199900 2 2 2" xfId="192"/>
    <cellStyle name="常规_YBB07" xfId="193"/>
    <cellStyle name="常规_z04 2 2 2" xfId="194"/>
    <cellStyle name="常规_西安" xfId="195"/>
    <cellStyle name="好 2" xfId="196"/>
    <cellStyle name="好 2 2" xfId="197"/>
    <cellStyle name="好 2 2 2" xfId="198"/>
    <cellStyle name="好 2 2 2 2" xfId="199"/>
    <cellStyle name="好 2 2 3" xfId="200"/>
    <cellStyle name="好 2 3" xfId="201"/>
    <cellStyle name="汇总 2" xfId="202"/>
    <cellStyle name="汇总 2 2" xfId="203"/>
    <cellStyle name="汇总 2 2 2" xfId="204"/>
    <cellStyle name="汇总 2 2 2 2" xfId="205"/>
    <cellStyle name="汇总 2 2 3" xfId="206"/>
    <cellStyle name="汇总 2 3" xfId="207"/>
    <cellStyle name="货币" xfId="2" builtinId="4"/>
    <cellStyle name="货币 2" xfId="208"/>
    <cellStyle name="计算 2" xfId="209"/>
    <cellStyle name="计算 2 2" xfId="210"/>
    <cellStyle name="计算 2 2 2" xfId="211"/>
    <cellStyle name="计算 2 2 2 2" xfId="212"/>
    <cellStyle name="计算 2 2 3" xfId="213"/>
    <cellStyle name="计算 2 3" xfId="214"/>
    <cellStyle name="检查单元格 2" xfId="215"/>
    <cellStyle name="检查单元格 2 2" xfId="216"/>
    <cellStyle name="检查单元格 2 2 2" xfId="217"/>
    <cellStyle name="检查单元格 2 2 2 2" xfId="218"/>
    <cellStyle name="检查单元格 2 2 3" xfId="219"/>
    <cellStyle name="检查单元格 2 3" xfId="220"/>
    <cellStyle name="解释性文本 2" xfId="221"/>
    <cellStyle name="解释性文本 2 2" xfId="222"/>
    <cellStyle name="解释性文本 2 2 2" xfId="223"/>
    <cellStyle name="解释性文本 2 2 2 2" xfId="224"/>
    <cellStyle name="解释性文本 2 2 3" xfId="225"/>
    <cellStyle name="解释性文本 2 3" xfId="226"/>
    <cellStyle name="警告文本 2" xfId="227"/>
    <cellStyle name="警告文本 2 2" xfId="228"/>
    <cellStyle name="警告文本 2 2 2" xfId="229"/>
    <cellStyle name="警告文本 2 2 2 2" xfId="230"/>
    <cellStyle name="警告文本 2 2 3" xfId="231"/>
    <cellStyle name="警告文本 2 3" xfId="232"/>
    <cellStyle name="链接单元格 2" xfId="233"/>
    <cellStyle name="链接单元格 2 2" xfId="234"/>
    <cellStyle name="链接单元格 2 2 2" xfId="235"/>
    <cellStyle name="链接单元格 2 2 2 2" xfId="236"/>
    <cellStyle name="链接单元格 2 2 3" xfId="237"/>
    <cellStyle name="链接单元格 2 3" xfId="238"/>
    <cellStyle name="千位分隔" xfId="1" builtinId="3"/>
    <cellStyle name="千位分隔 2" xfId="239"/>
    <cellStyle name="强调文字颜色 1 2" xfId="240"/>
    <cellStyle name="强调文字颜色 1 2 2" xfId="241"/>
    <cellStyle name="强调文字颜色 1 2 2 2" xfId="242"/>
    <cellStyle name="强调文字颜色 1 2 2 2 2" xfId="243"/>
    <cellStyle name="强调文字颜色 1 2 2 3" xfId="244"/>
    <cellStyle name="强调文字颜色 1 2 3" xfId="245"/>
    <cellStyle name="强调文字颜色 2 2" xfId="246"/>
    <cellStyle name="强调文字颜色 2 2 2" xfId="247"/>
    <cellStyle name="强调文字颜色 2 2 2 2" xfId="248"/>
    <cellStyle name="强调文字颜色 2 2 2 2 2" xfId="249"/>
    <cellStyle name="强调文字颜色 2 2 2 3" xfId="250"/>
    <cellStyle name="强调文字颜色 2 2 3" xfId="251"/>
    <cellStyle name="强调文字颜色 3 2" xfId="252"/>
    <cellStyle name="强调文字颜色 3 2 2" xfId="253"/>
    <cellStyle name="强调文字颜色 3 2 2 2" xfId="254"/>
    <cellStyle name="强调文字颜色 3 2 2 2 2" xfId="255"/>
    <cellStyle name="强调文字颜色 3 2 2 3" xfId="256"/>
    <cellStyle name="强调文字颜色 3 2 3" xfId="257"/>
    <cellStyle name="强调文字颜色 4 2" xfId="258"/>
    <cellStyle name="强调文字颜色 4 2 2" xfId="259"/>
    <cellStyle name="强调文字颜色 4 2 2 2" xfId="260"/>
    <cellStyle name="强调文字颜色 4 2 2 2 2" xfId="261"/>
    <cellStyle name="强调文字颜色 4 2 2 3" xfId="262"/>
    <cellStyle name="强调文字颜色 4 2 3" xfId="263"/>
    <cellStyle name="强调文字颜色 5 2" xfId="264"/>
    <cellStyle name="强调文字颜色 5 2 2" xfId="265"/>
    <cellStyle name="强调文字颜色 5 2 2 2" xfId="266"/>
    <cellStyle name="强调文字颜色 5 2 2 2 2" xfId="267"/>
    <cellStyle name="强调文字颜色 5 2 2 3" xfId="268"/>
    <cellStyle name="强调文字颜色 5 2 3" xfId="269"/>
    <cellStyle name="强调文字颜色 6 2" xfId="270"/>
    <cellStyle name="强调文字颜色 6 2 2" xfId="271"/>
    <cellStyle name="强调文字颜色 6 2 2 2" xfId="272"/>
    <cellStyle name="强调文字颜色 6 2 2 2 2" xfId="273"/>
    <cellStyle name="强调文字颜色 6 2 2 3" xfId="274"/>
    <cellStyle name="强调文字颜色 6 2 3" xfId="275"/>
    <cellStyle name="适中 2" xfId="276"/>
    <cellStyle name="适中 2 2" xfId="277"/>
    <cellStyle name="适中 2 2 2" xfId="278"/>
    <cellStyle name="适中 2 2 2 2" xfId="279"/>
    <cellStyle name="适中 2 2 3" xfId="280"/>
    <cellStyle name="适中 2 3" xfId="281"/>
    <cellStyle name="输出 2" xfId="282"/>
    <cellStyle name="输出 2 2" xfId="283"/>
    <cellStyle name="输出 2 2 2" xfId="284"/>
    <cellStyle name="输出 2 2 2 2" xfId="285"/>
    <cellStyle name="输出 2 2 3" xfId="286"/>
    <cellStyle name="输出 2 3" xfId="287"/>
    <cellStyle name="输入 2" xfId="288"/>
    <cellStyle name="输入 2 2" xfId="289"/>
    <cellStyle name="输入 2 2 2" xfId="290"/>
    <cellStyle name="输入 2 2 2 2" xfId="291"/>
    <cellStyle name="输入 2 2 3" xfId="292"/>
    <cellStyle name="输入 2 3" xfId="293"/>
    <cellStyle name="注释 2" xfId="294"/>
    <cellStyle name="注释 2 2" xfId="295"/>
    <cellStyle name="注释 2 2 2" xfId="296"/>
    <cellStyle name="注释 2 2 2 2" xfId="297"/>
    <cellStyle name="注释 2 2 3" xfId="298"/>
    <cellStyle name="注释 2 3" xfId="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4:G14"/>
  <sheetViews>
    <sheetView tabSelected="1" view="pageBreakPreview" zoomScale="85" workbookViewId="0">
      <selection activeCell="A4" sqref="A4:G4"/>
    </sheetView>
  </sheetViews>
  <sheetFormatPr defaultColWidth="9.1640625" defaultRowHeight="15"/>
  <cols>
    <col min="1" max="6" width="17.83203125" style="325" customWidth="1"/>
    <col min="7" max="7" width="16.33203125" style="325" customWidth="1"/>
    <col min="8" max="16384" width="9.1640625" style="325"/>
  </cols>
  <sheetData>
    <row r="4" spans="1:7" ht="300" customHeight="1">
      <c r="A4" s="375" t="s">
        <v>1084</v>
      </c>
      <c r="B4" s="376"/>
      <c r="C4" s="376"/>
      <c r="D4" s="376"/>
      <c r="E4" s="376"/>
      <c r="F4" s="376"/>
      <c r="G4" s="376"/>
    </row>
    <row r="14" spans="1:7">
      <c r="D14" s="332"/>
    </row>
  </sheetData>
  <mergeCells count="1">
    <mergeCell ref="A4:G4"/>
  </mergeCells>
  <phoneticPr fontId="0" type="noConversion"/>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sheetPr codeName="Sheet10"/>
  <dimension ref="A1:IU29"/>
  <sheetViews>
    <sheetView view="pageBreakPreview" zoomScale="90" workbookViewId="0">
      <selection activeCell="M7" sqref="M7"/>
    </sheetView>
  </sheetViews>
  <sheetFormatPr defaultColWidth="11.5" defaultRowHeight="15"/>
  <cols>
    <col min="1" max="1" width="26.83203125" style="300" customWidth="1"/>
    <col min="2" max="2" width="15.33203125" style="300" customWidth="1"/>
    <col min="3" max="8" width="11.5" style="300"/>
    <col min="9" max="9" width="18.33203125" style="300" customWidth="1"/>
    <col min="10" max="16384" width="11.5" style="300"/>
  </cols>
  <sheetData>
    <row r="1" spans="1:255" ht="30" customHeight="1">
      <c r="A1" s="300" t="s">
        <v>263</v>
      </c>
    </row>
    <row r="2" spans="1:255" ht="33" customHeight="1">
      <c r="A2" s="393" t="s">
        <v>3</v>
      </c>
      <c r="B2" s="393"/>
      <c r="C2" s="393"/>
      <c r="D2" s="393"/>
      <c r="E2" s="393"/>
      <c r="F2" s="393"/>
      <c r="G2" s="393"/>
      <c r="H2" s="393"/>
      <c r="I2" s="393"/>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row>
    <row r="3" spans="1:255" ht="15.75">
      <c r="A3" s="301"/>
      <c r="B3" s="302"/>
      <c r="C3" s="302"/>
      <c r="D3" s="302"/>
      <c r="E3" s="302"/>
      <c r="F3" s="302"/>
      <c r="G3" s="302"/>
      <c r="H3" s="302"/>
      <c r="I3" s="311" t="s">
        <v>229</v>
      </c>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309"/>
      <c r="EX3" s="309"/>
      <c r="EY3" s="309"/>
      <c r="EZ3" s="309"/>
      <c r="FA3" s="309"/>
      <c r="FB3" s="309"/>
      <c r="FC3" s="309"/>
      <c r="FD3" s="309"/>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c r="GT3" s="309"/>
      <c r="GU3" s="309"/>
      <c r="GV3" s="309"/>
      <c r="GW3" s="309"/>
      <c r="GX3" s="309"/>
      <c r="GY3" s="309"/>
      <c r="GZ3" s="309"/>
      <c r="HA3" s="309"/>
      <c r="HB3" s="309"/>
      <c r="HC3" s="309"/>
      <c r="HD3" s="309"/>
      <c r="HE3" s="309"/>
      <c r="HF3" s="309"/>
      <c r="HG3" s="309"/>
      <c r="HH3" s="309"/>
      <c r="HI3" s="309"/>
      <c r="HJ3" s="309"/>
      <c r="HK3" s="309"/>
      <c r="HL3" s="309"/>
      <c r="HM3" s="309"/>
      <c r="HN3" s="309"/>
      <c r="HO3" s="309"/>
      <c r="HP3" s="309"/>
      <c r="HQ3" s="309"/>
      <c r="HR3" s="309"/>
      <c r="HS3" s="309"/>
      <c r="HT3" s="309"/>
      <c r="HU3" s="309"/>
      <c r="HV3" s="309"/>
      <c r="HW3" s="309"/>
      <c r="HX3" s="309"/>
      <c r="HY3" s="309"/>
      <c r="HZ3" s="309"/>
      <c r="IA3" s="309"/>
      <c r="IB3" s="309"/>
      <c r="IC3" s="309"/>
      <c r="ID3" s="309"/>
      <c r="IE3" s="309"/>
      <c r="IF3" s="309"/>
      <c r="IG3" s="309"/>
      <c r="IH3" s="309"/>
      <c r="II3" s="309"/>
      <c r="IJ3" s="309"/>
      <c r="IK3" s="309"/>
      <c r="IL3" s="309"/>
      <c r="IM3" s="309"/>
      <c r="IN3" s="309"/>
      <c r="IO3" s="309"/>
      <c r="IP3" s="309"/>
      <c r="IQ3" s="309"/>
      <c r="IR3" s="309"/>
      <c r="IS3" s="309"/>
      <c r="IT3" s="309"/>
      <c r="IU3" s="309"/>
    </row>
    <row r="4" spans="1:255" ht="63">
      <c r="A4" s="303" t="s">
        <v>245</v>
      </c>
      <c r="B4" s="303" t="s">
        <v>246</v>
      </c>
      <c r="C4" s="303" t="s">
        <v>247</v>
      </c>
      <c r="D4" s="303" t="s">
        <v>248</v>
      </c>
      <c r="E4" s="303" t="s">
        <v>249</v>
      </c>
      <c r="F4" s="303" t="s">
        <v>250</v>
      </c>
      <c r="G4" s="303" t="s">
        <v>251</v>
      </c>
      <c r="H4" s="303" t="s">
        <v>252</v>
      </c>
      <c r="I4" s="303" t="s">
        <v>253</v>
      </c>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09"/>
      <c r="FR4" s="309"/>
      <c r="FS4" s="309"/>
      <c r="FT4" s="309"/>
      <c r="FU4" s="309"/>
      <c r="FV4" s="309"/>
      <c r="FW4" s="309"/>
      <c r="FX4" s="309"/>
      <c r="FY4" s="309"/>
      <c r="FZ4" s="309"/>
      <c r="GA4" s="309"/>
      <c r="GB4" s="309"/>
      <c r="GC4" s="309"/>
      <c r="GD4" s="309"/>
      <c r="GE4" s="309"/>
      <c r="GF4" s="309"/>
      <c r="GG4" s="309"/>
      <c r="GH4" s="309"/>
      <c r="GI4" s="309"/>
      <c r="GJ4" s="309"/>
      <c r="GK4" s="309"/>
      <c r="GL4" s="309"/>
      <c r="GM4" s="309"/>
      <c r="GN4" s="309"/>
      <c r="GO4" s="309"/>
      <c r="GP4" s="309"/>
      <c r="GQ4" s="309"/>
      <c r="GR4" s="309"/>
      <c r="GS4" s="309"/>
      <c r="GT4" s="309"/>
      <c r="GU4" s="309"/>
      <c r="GV4" s="309"/>
      <c r="GW4" s="309"/>
      <c r="GX4" s="309"/>
      <c r="GY4" s="309"/>
      <c r="GZ4" s="309"/>
      <c r="HA4" s="309"/>
      <c r="HB4" s="309"/>
      <c r="HC4" s="309"/>
      <c r="HD4" s="309"/>
      <c r="HE4" s="309"/>
      <c r="HF4" s="309"/>
      <c r="HG4" s="309"/>
      <c r="HH4" s="309"/>
      <c r="HI4" s="309"/>
      <c r="HJ4" s="309"/>
      <c r="HK4" s="309"/>
      <c r="HL4" s="309"/>
      <c r="HM4" s="309"/>
      <c r="HN4" s="309"/>
      <c r="HO4" s="309"/>
      <c r="HP4" s="309"/>
      <c r="HQ4" s="309"/>
      <c r="HR4" s="309"/>
      <c r="HS4" s="309"/>
      <c r="HT4" s="309"/>
      <c r="HU4" s="309"/>
      <c r="HV4" s="309"/>
      <c r="HW4" s="309"/>
      <c r="HX4" s="309"/>
      <c r="HY4" s="309"/>
      <c r="HZ4" s="309"/>
      <c r="IA4" s="309"/>
      <c r="IB4" s="309"/>
      <c r="IC4" s="309"/>
      <c r="ID4" s="309"/>
      <c r="IE4" s="309"/>
      <c r="IF4" s="309"/>
      <c r="IG4" s="309"/>
      <c r="IH4" s="309"/>
      <c r="II4" s="309"/>
      <c r="IJ4" s="309"/>
      <c r="IK4" s="309"/>
      <c r="IL4" s="309"/>
      <c r="IM4" s="309"/>
      <c r="IN4" s="309"/>
      <c r="IO4" s="309"/>
      <c r="IP4" s="309"/>
      <c r="IQ4" s="309"/>
      <c r="IR4" s="309"/>
      <c r="IS4" s="309"/>
      <c r="IT4" s="309"/>
      <c r="IU4" s="309"/>
    </row>
    <row r="5" spans="1:255" ht="63" customHeight="1">
      <c r="A5" s="304" t="s">
        <v>264</v>
      </c>
      <c r="B5" s="305"/>
      <c r="C5" s="306"/>
      <c r="D5" s="307"/>
      <c r="E5" s="306"/>
      <c r="F5" s="306"/>
      <c r="G5" s="306"/>
      <c r="H5" s="306"/>
      <c r="I5" s="306"/>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09"/>
      <c r="FD5" s="309"/>
      <c r="FE5" s="309"/>
      <c r="FF5" s="309"/>
      <c r="FG5" s="309"/>
      <c r="FH5" s="309"/>
      <c r="FI5" s="309"/>
      <c r="FJ5" s="309"/>
      <c r="FK5" s="309"/>
      <c r="FL5" s="309"/>
      <c r="FM5" s="309"/>
      <c r="FN5" s="309"/>
      <c r="FO5" s="309"/>
      <c r="FP5" s="309"/>
      <c r="FQ5" s="309"/>
      <c r="FR5" s="309"/>
      <c r="FS5" s="309"/>
      <c r="FT5" s="309"/>
      <c r="FU5" s="309"/>
      <c r="FV5" s="309"/>
      <c r="FW5" s="309"/>
      <c r="FX5" s="309"/>
      <c r="FY5" s="309"/>
      <c r="FZ5" s="309"/>
      <c r="GA5" s="309"/>
      <c r="GB5" s="309"/>
      <c r="GC5" s="309"/>
      <c r="GD5" s="309"/>
      <c r="GE5" s="309"/>
      <c r="GF5" s="309"/>
      <c r="GG5" s="309"/>
      <c r="GH5" s="309"/>
      <c r="GI5" s="309"/>
      <c r="GJ5" s="309"/>
      <c r="GK5" s="309"/>
      <c r="GL5" s="309"/>
      <c r="GM5" s="309"/>
      <c r="GN5" s="309"/>
      <c r="GO5" s="309"/>
      <c r="GP5" s="309"/>
      <c r="GQ5" s="309"/>
      <c r="GR5" s="309"/>
      <c r="GS5" s="309"/>
      <c r="GT5" s="309"/>
      <c r="GU5" s="309"/>
      <c r="GV5" s="309"/>
      <c r="GW5" s="309"/>
      <c r="GX5" s="309"/>
      <c r="GY5" s="309"/>
      <c r="GZ5" s="309"/>
      <c r="HA5" s="309"/>
      <c r="HB5" s="309"/>
      <c r="HC5" s="309"/>
      <c r="HD5" s="309"/>
      <c r="HE5" s="309"/>
      <c r="HF5" s="309"/>
      <c r="HG5" s="309"/>
      <c r="HH5" s="309"/>
      <c r="HI5" s="309"/>
      <c r="HJ5" s="309"/>
      <c r="HK5" s="309"/>
      <c r="HL5" s="309"/>
      <c r="HM5" s="309"/>
      <c r="HN5" s="309"/>
      <c r="HO5" s="309"/>
      <c r="HP5" s="309"/>
      <c r="HQ5" s="309"/>
      <c r="HR5" s="309"/>
      <c r="HS5" s="309"/>
      <c r="HT5" s="309"/>
      <c r="HU5" s="309"/>
      <c r="HV5" s="309"/>
      <c r="HW5" s="309"/>
      <c r="HX5" s="309"/>
      <c r="HY5" s="309"/>
      <c r="HZ5" s="309"/>
      <c r="IA5" s="309"/>
      <c r="IB5" s="309"/>
      <c r="IC5" s="309"/>
      <c r="ID5" s="309"/>
      <c r="IE5" s="309"/>
      <c r="IF5" s="309"/>
      <c r="IG5" s="309"/>
      <c r="IH5" s="309"/>
      <c r="II5" s="309"/>
      <c r="IJ5" s="309"/>
      <c r="IK5" s="309"/>
      <c r="IL5" s="309"/>
      <c r="IM5" s="309"/>
      <c r="IN5" s="309"/>
      <c r="IO5" s="309"/>
      <c r="IP5" s="309"/>
      <c r="IQ5" s="309"/>
      <c r="IR5" s="309"/>
      <c r="IS5" s="309"/>
      <c r="IT5" s="309"/>
      <c r="IU5" s="309"/>
    </row>
    <row r="6" spans="1:255" ht="63" customHeight="1">
      <c r="A6" s="308" t="s">
        <v>265</v>
      </c>
      <c r="B6" s="305"/>
      <c r="C6" s="306"/>
      <c r="D6" s="307"/>
      <c r="E6" s="306"/>
      <c r="F6" s="306"/>
      <c r="G6" s="306"/>
      <c r="H6" s="306"/>
      <c r="I6" s="306"/>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09"/>
      <c r="FG6" s="309"/>
      <c r="FH6" s="309"/>
      <c r="FI6" s="309"/>
      <c r="FJ6" s="309"/>
      <c r="FK6" s="309"/>
      <c r="FL6" s="309"/>
      <c r="FM6" s="309"/>
      <c r="FN6" s="309"/>
      <c r="FO6" s="309"/>
      <c r="FP6" s="309"/>
      <c r="FQ6" s="309"/>
      <c r="FR6" s="309"/>
      <c r="FS6" s="309"/>
      <c r="FT6" s="309"/>
      <c r="FU6" s="309"/>
      <c r="FV6" s="309"/>
      <c r="FW6" s="309"/>
      <c r="FX6" s="309"/>
      <c r="FY6" s="309"/>
      <c r="FZ6" s="309"/>
      <c r="GA6" s="309"/>
      <c r="GB6" s="309"/>
      <c r="GC6" s="309"/>
      <c r="GD6" s="309"/>
      <c r="GE6" s="309"/>
      <c r="GF6" s="309"/>
      <c r="GG6" s="309"/>
      <c r="GH6" s="309"/>
      <c r="GI6" s="309"/>
      <c r="GJ6" s="309"/>
      <c r="GK6" s="309"/>
      <c r="GL6" s="309"/>
      <c r="GM6" s="309"/>
      <c r="GN6" s="309"/>
      <c r="GO6" s="309"/>
      <c r="GP6" s="309"/>
      <c r="GQ6" s="309"/>
      <c r="GR6" s="309"/>
      <c r="GS6" s="309"/>
      <c r="GT6" s="309"/>
      <c r="GU6" s="309"/>
      <c r="GV6" s="309"/>
      <c r="GW6" s="309"/>
      <c r="GX6" s="309"/>
      <c r="GY6" s="309"/>
      <c r="GZ6" s="309"/>
      <c r="HA6" s="309"/>
      <c r="HB6" s="309"/>
      <c r="HC6" s="309"/>
      <c r="HD6" s="309"/>
      <c r="HE6" s="309"/>
      <c r="HF6" s="309"/>
      <c r="HG6" s="309"/>
      <c r="HH6" s="309"/>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c r="IK6" s="309"/>
      <c r="IL6" s="309"/>
      <c r="IM6" s="309"/>
      <c r="IN6" s="309"/>
      <c r="IO6" s="309"/>
      <c r="IP6" s="309"/>
      <c r="IQ6" s="309"/>
      <c r="IR6" s="309"/>
      <c r="IS6" s="309"/>
      <c r="IT6" s="309"/>
      <c r="IU6" s="309"/>
    </row>
    <row r="7" spans="1:255" ht="63" customHeight="1">
      <c r="A7" s="306" t="s">
        <v>982</v>
      </c>
      <c r="B7" s="305"/>
      <c r="C7" s="306"/>
      <c r="D7" s="307"/>
      <c r="E7" s="306"/>
      <c r="F7" s="306"/>
      <c r="G7" s="306"/>
      <c r="H7" s="306"/>
      <c r="I7" s="306"/>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c r="EC7" s="309"/>
      <c r="ED7" s="309"/>
      <c r="EE7" s="309"/>
      <c r="EF7" s="309"/>
      <c r="EG7" s="309"/>
      <c r="EH7" s="309"/>
      <c r="EI7" s="309"/>
      <c r="EJ7" s="309"/>
      <c r="EK7" s="309"/>
      <c r="EL7" s="309"/>
      <c r="EM7" s="309"/>
      <c r="EN7" s="309"/>
      <c r="EO7" s="309"/>
      <c r="EP7" s="309"/>
      <c r="EQ7" s="309"/>
      <c r="ER7" s="309"/>
      <c r="ES7" s="309"/>
      <c r="ET7" s="309"/>
      <c r="EU7" s="309"/>
      <c r="EV7" s="309"/>
      <c r="EW7" s="309"/>
      <c r="EX7" s="309"/>
      <c r="EY7" s="309"/>
      <c r="EZ7" s="309"/>
      <c r="FA7" s="309"/>
      <c r="FB7" s="309"/>
      <c r="FC7" s="309"/>
      <c r="FD7" s="309"/>
      <c r="FE7" s="309"/>
      <c r="FF7" s="309"/>
      <c r="FG7" s="309"/>
      <c r="FH7" s="309"/>
      <c r="FI7" s="309"/>
      <c r="FJ7" s="309"/>
      <c r="FK7" s="309"/>
      <c r="FL7" s="309"/>
      <c r="FM7" s="309"/>
      <c r="FN7" s="309"/>
      <c r="FO7" s="309"/>
      <c r="FP7" s="309"/>
      <c r="FQ7" s="309"/>
      <c r="FR7" s="309"/>
      <c r="FS7" s="309"/>
      <c r="FT7" s="309"/>
      <c r="FU7" s="309"/>
      <c r="FV7" s="309"/>
      <c r="FW7" s="309"/>
      <c r="FX7" s="309"/>
      <c r="FY7" s="309"/>
      <c r="FZ7" s="309"/>
      <c r="GA7" s="309"/>
      <c r="GB7" s="309"/>
      <c r="GC7" s="309"/>
      <c r="GD7" s="309"/>
      <c r="GE7" s="309"/>
      <c r="GF7" s="309"/>
      <c r="GG7" s="309"/>
      <c r="GH7" s="309"/>
      <c r="GI7" s="309"/>
      <c r="GJ7" s="309"/>
      <c r="GK7" s="309"/>
      <c r="GL7" s="309"/>
      <c r="GM7" s="309"/>
      <c r="GN7" s="309"/>
      <c r="GO7" s="309"/>
      <c r="GP7" s="309"/>
      <c r="GQ7" s="309"/>
      <c r="GR7" s="309"/>
      <c r="GS7" s="309"/>
      <c r="GT7" s="309"/>
      <c r="GU7" s="309"/>
      <c r="GV7" s="309"/>
      <c r="GW7" s="309"/>
      <c r="GX7" s="309"/>
      <c r="GY7" s="309"/>
      <c r="GZ7" s="309"/>
      <c r="HA7" s="309"/>
      <c r="HB7" s="309"/>
      <c r="HC7" s="309"/>
      <c r="HD7" s="309"/>
      <c r="HE7" s="309"/>
      <c r="HF7" s="309"/>
      <c r="HG7" s="309"/>
      <c r="HH7" s="309"/>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c r="IK7" s="309"/>
      <c r="IL7" s="309"/>
      <c r="IM7" s="309"/>
      <c r="IN7" s="309"/>
      <c r="IO7" s="309"/>
      <c r="IP7" s="309"/>
      <c r="IQ7" s="309"/>
      <c r="IR7" s="309"/>
      <c r="IS7" s="309"/>
      <c r="IT7" s="309"/>
      <c r="IU7" s="309"/>
    </row>
    <row r="8" spans="1:255" ht="63" customHeight="1">
      <c r="A8" s="306" t="s">
        <v>983</v>
      </c>
      <c r="B8" s="305"/>
      <c r="C8" s="306"/>
      <c r="D8" s="307"/>
      <c r="E8" s="306"/>
      <c r="F8" s="306"/>
      <c r="G8" s="306"/>
      <c r="H8" s="306"/>
      <c r="I8" s="306"/>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c r="GC8" s="309"/>
      <c r="GD8" s="309"/>
      <c r="GE8" s="309"/>
      <c r="GF8" s="309"/>
      <c r="GG8" s="309"/>
      <c r="GH8" s="309"/>
      <c r="GI8" s="309"/>
      <c r="GJ8" s="309"/>
      <c r="GK8" s="309"/>
      <c r="GL8" s="309"/>
      <c r="GM8" s="309"/>
      <c r="GN8" s="309"/>
      <c r="GO8" s="309"/>
      <c r="GP8" s="309"/>
      <c r="GQ8" s="309"/>
      <c r="GR8" s="309"/>
      <c r="GS8" s="309"/>
      <c r="GT8" s="309"/>
      <c r="GU8" s="309"/>
      <c r="GV8" s="309"/>
      <c r="GW8" s="309"/>
      <c r="GX8" s="309"/>
      <c r="GY8" s="309"/>
      <c r="GZ8" s="309"/>
      <c r="HA8" s="309"/>
      <c r="HB8" s="309"/>
      <c r="HC8" s="309"/>
      <c r="HD8" s="309"/>
      <c r="HE8" s="309"/>
      <c r="HF8" s="309"/>
      <c r="HG8" s="309"/>
      <c r="HH8" s="309"/>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c r="IK8" s="309"/>
      <c r="IL8" s="309"/>
      <c r="IM8" s="309"/>
      <c r="IN8" s="309"/>
      <c r="IO8" s="309"/>
      <c r="IP8" s="309"/>
      <c r="IQ8" s="309"/>
      <c r="IR8" s="309"/>
      <c r="IS8" s="309"/>
      <c r="IT8" s="309"/>
      <c r="IU8" s="309"/>
    </row>
    <row r="9" spans="1:255" ht="63" customHeight="1">
      <c r="A9" s="306" t="s">
        <v>984</v>
      </c>
      <c r="B9" s="305"/>
      <c r="C9" s="306"/>
      <c r="D9" s="307"/>
      <c r="E9" s="306"/>
      <c r="F9" s="306"/>
      <c r="G9" s="306"/>
      <c r="H9" s="306"/>
      <c r="I9" s="306"/>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09"/>
      <c r="FE9" s="309"/>
      <c r="FF9" s="309"/>
      <c r="FG9" s="309"/>
      <c r="FH9" s="309"/>
      <c r="FI9" s="309"/>
      <c r="FJ9" s="309"/>
      <c r="FK9" s="309"/>
      <c r="FL9" s="309"/>
      <c r="FM9" s="309"/>
      <c r="FN9" s="309"/>
      <c r="FO9" s="309"/>
      <c r="FP9" s="309"/>
      <c r="FQ9" s="309"/>
      <c r="FR9" s="309"/>
      <c r="FS9" s="309"/>
      <c r="FT9" s="309"/>
      <c r="FU9" s="309"/>
      <c r="FV9" s="309"/>
      <c r="FW9" s="309"/>
      <c r="FX9" s="309"/>
      <c r="FY9" s="309"/>
      <c r="FZ9" s="309"/>
      <c r="GA9" s="309"/>
      <c r="GB9" s="309"/>
      <c r="GC9" s="309"/>
      <c r="GD9" s="309"/>
      <c r="GE9" s="309"/>
      <c r="GF9" s="309"/>
      <c r="GG9" s="309"/>
      <c r="GH9" s="309"/>
      <c r="GI9" s="309"/>
      <c r="GJ9" s="309"/>
      <c r="GK9" s="309"/>
      <c r="GL9" s="309"/>
      <c r="GM9" s="309"/>
      <c r="GN9" s="309"/>
      <c r="GO9" s="309"/>
      <c r="GP9" s="309"/>
      <c r="GQ9" s="309"/>
      <c r="GR9" s="309"/>
      <c r="GS9" s="309"/>
      <c r="GT9" s="309"/>
      <c r="GU9" s="309"/>
      <c r="GV9" s="309"/>
      <c r="GW9" s="309"/>
      <c r="GX9" s="309"/>
      <c r="GY9" s="309"/>
      <c r="GZ9" s="309"/>
      <c r="HA9" s="309"/>
      <c r="HB9" s="309"/>
      <c r="HC9" s="309"/>
      <c r="HD9" s="309"/>
      <c r="HE9" s="309"/>
      <c r="HF9" s="309"/>
      <c r="HG9" s="309"/>
      <c r="HH9" s="309"/>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c r="IK9" s="309"/>
      <c r="IL9" s="309"/>
      <c r="IM9" s="309"/>
      <c r="IN9" s="309"/>
      <c r="IO9" s="309"/>
      <c r="IP9" s="309"/>
      <c r="IQ9" s="309"/>
      <c r="IR9" s="309"/>
      <c r="IS9" s="309"/>
      <c r="IT9" s="309"/>
      <c r="IU9" s="309"/>
    </row>
    <row r="10" spans="1:255" ht="63" customHeight="1">
      <c r="A10" s="308" t="s">
        <v>266</v>
      </c>
      <c r="B10" s="305"/>
      <c r="C10" s="306"/>
      <c r="D10" s="307"/>
      <c r="E10" s="306"/>
      <c r="F10" s="306"/>
      <c r="G10" s="306"/>
      <c r="H10" s="306"/>
      <c r="I10" s="306"/>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c r="EJ10" s="309"/>
      <c r="EK10" s="309"/>
      <c r="EL10" s="309"/>
      <c r="EM10" s="309"/>
      <c r="EN10" s="309"/>
      <c r="EO10" s="309"/>
      <c r="EP10" s="309"/>
      <c r="EQ10" s="309"/>
      <c r="ER10" s="309"/>
      <c r="ES10" s="309"/>
      <c r="ET10" s="309"/>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09"/>
      <c r="FR10" s="309"/>
      <c r="FS10" s="309"/>
      <c r="FT10" s="309"/>
      <c r="FU10" s="309"/>
      <c r="FV10" s="309"/>
      <c r="FW10" s="309"/>
      <c r="FX10" s="309"/>
      <c r="FY10" s="309"/>
      <c r="FZ10" s="309"/>
      <c r="GA10" s="309"/>
      <c r="GB10" s="309"/>
      <c r="GC10" s="309"/>
      <c r="GD10" s="309"/>
      <c r="GE10" s="309"/>
      <c r="GF10" s="309"/>
      <c r="GG10" s="309"/>
      <c r="GH10" s="309"/>
      <c r="GI10" s="309"/>
      <c r="GJ10" s="309"/>
      <c r="GK10" s="309"/>
      <c r="GL10" s="309"/>
      <c r="GM10" s="309"/>
      <c r="GN10" s="309"/>
      <c r="GO10" s="309"/>
      <c r="GP10" s="309"/>
      <c r="GQ10" s="309"/>
      <c r="GR10" s="309"/>
      <c r="GS10" s="309"/>
      <c r="GT10" s="309"/>
      <c r="GU10" s="309"/>
      <c r="GV10" s="309"/>
      <c r="GW10" s="309"/>
      <c r="GX10" s="309"/>
      <c r="GY10" s="309"/>
      <c r="GZ10" s="309"/>
      <c r="HA10" s="309"/>
      <c r="HB10" s="309"/>
      <c r="HC10" s="309"/>
      <c r="HD10" s="309"/>
      <c r="HE10" s="309"/>
      <c r="HF10" s="309"/>
      <c r="HG10" s="309"/>
      <c r="HH10" s="309"/>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c r="IK10" s="309"/>
      <c r="IL10" s="309"/>
      <c r="IM10" s="309"/>
      <c r="IN10" s="309"/>
      <c r="IO10" s="309"/>
      <c r="IP10" s="309"/>
      <c r="IQ10" s="309"/>
      <c r="IR10" s="309"/>
      <c r="IS10" s="309"/>
      <c r="IT10" s="309"/>
      <c r="IU10" s="309"/>
    </row>
    <row r="11" spans="1:255" ht="63" customHeight="1">
      <c r="A11" s="309" t="s">
        <v>267</v>
      </c>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09"/>
      <c r="FR11" s="309"/>
      <c r="FS11" s="309"/>
      <c r="FT11" s="309"/>
      <c r="FU11" s="309"/>
      <c r="FV11" s="309"/>
      <c r="FW11" s="309"/>
      <c r="FX11" s="309"/>
      <c r="FY11" s="309"/>
      <c r="FZ11" s="309"/>
      <c r="GA11" s="309"/>
      <c r="GB11" s="309"/>
      <c r="GC11" s="309"/>
      <c r="GD11" s="309"/>
      <c r="GE11" s="309"/>
      <c r="GF11" s="309"/>
      <c r="GG11" s="309"/>
      <c r="GH11" s="309"/>
      <c r="GI11" s="309"/>
      <c r="GJ11" s="309"/>
      <c r="GK11" s="309"/>
      <c r="GL11" s="309"/>
      <c r="GM11" s="309"/>
      <c r="GN11" s="309"/>
      <c r="GO11" s="309"/>
      <c r="GP11" s="309"/>
      <c r="GQ11" s="309"/>
      <c r="GR11" s="309"/>
      <c r="GS11" s="309"/>
      <c r="GT11" s="309"/>
      <c r="GU11" s="309"/>
      <c r="GV11" s="309"/>
      <c r="GW11" s="309"/>
      <c r="GX11" s="309"/>
      <c r="GY11" s="309"/>
      <c r="GZ11" s="309"/>
      <c r="HA11" s="309"/>
      <c r="HB11" s="309"/>
      <c r="HC11" s="309"/>
      <c r="HD11" s="309"/>
      <c r="HE11" s="309"/>
      <c r="HF11" s="309"/>
      <c r="HG11" s="309"/>
      <c r="HH11" s="309"/>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c r="IK11" s="309"/>
      <c r="IL11" s="309"/>
      <c r="IM11" s="309"/>
      <c r="IN11" s="309"/>
      <c r="IO11" s="309"/>
      <c r="IP11" s="309"/>
      <c r="IQ11" s="309"/>
      <c r="IR11" s="309"/>
      <c r="IS11" s="309"/>
      <c r="IT11" s="309"/>
      <c r="IU11" s="309"/>
    </row>
    <row r="12" spans="1:255" ht="15.75">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09"/>
      <c r="FR12" s="309"/>
      <c r="FS12" s="309"/>
      <c r="FT12" s="309"/>
      <c r="FU12" s="309"/>
      <c r="FV12" s="309"/>
      <c r="FW12" s="309"/>
      <c r="FX12" s="309"/>
      <c r="FY12" s="309"/>
      <c r="FZ12" s="309"/>
      <c r="GA12" s="309"/>
      <c r="GB12" s="309"/>
      <c r="GC12" s="309"/>
      <c r="GD12" s="309"/>
      <c r="GE12" s="309"/>
      <c r="GF12" s="309"/>
      <c r="GG12" s="309"/>
      <c r="GH12" s="309"/>
      <c r="GI12" s="309"/>
      <c r="GJ12" s="309"/>
      <c r="GK12" s="309"/>
      <c r="GL12" s="309"/>
      <c r="GM12" s="309"/>
      <c r="GN12" s="309"/>
      <c r="GO12" s="309"/>
      <c r="GP12" s="309"/>
      <c r="GQ12" s="309"/>
      <c r="GR12" s="309"/>
      <c r="GS12" s="309"/>
      <c r="GT12" s="309"/>
      <c r="GU12" s="309"/>
      <c r="GV12" s="309"/>
      <c r="GW12" s="309"/>
      <c r="GX12" s="309"/>
      <c r="GY12" s="309"/>
      <c r="GZ12" s="309"/>
      <c r="HA12" s="309"/>
      <c r="HB12" s="309"/>
      <c r="HC12" s="309"/>
      <c r="HD12" s="309"/>
      <c r="HE12" s="309"/>
      <c r="HF12" s="309"/>
      <c r="HG12" s="309"/>
      <c r="HH12" s="309"/>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c r="IK12" s="309"/>
      <c r="IL12" s="309"/>
      <c r="IM12" s="309"/>
      <c r="IN12" s="309"/>
      <c r="IO12" s="309"/>
      <c r="IP12" s="309"/>
      <c r="IQ12" s="309"/>
      <c r="IR12" s="309"/>
      <c r="IS12" s="309"/>
      <c r="IT12" s="309"/>
      <c r="IU12" s="309"/>
    </row>
    <row r="13" spans="1:255" ht="15.75">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09"/>
      <c r="FR13" s="309"/>
      <c r="FS13" s="309"/>
      <c r="FT13" s="309"/>
      <c r="FU13" s="309"/>
      <c r="FV13" s="309"/>
      <c r="FW13" s="309"/>
      <c r="FX13" s="309"/>
      <c r="FY13" s="309"/>
      <c r="FZ13" s="309"/>
      <c r="GA13" s="309"/>
      <c r="GB13" s="309"/>
      <c r="GC13" s="309"/>
      <c r="GD13" s="309"/>
      <c r="GE13" s="309"/>
      <c r="GF13" s="309"/>
      <c r="GG13" s="309"/>
      <c r="GH13" s="309"/>
      <c r="GI13" s="309"/>
      <c r="GJ13" s="309"/>
      <c r="GK13" s="309"/>
      <c r="GL13" s="309"/>
      <c r="GM13" s="309"/>
      <c r="GN13" s="309"/>
      <c r="GO13" s="309"/>
      <c r="GP13" s="309"/>
      <c r="GQ13" s="309"/>
      <c r="GR13" s="309"/>
      <c r="GS13" s="309"/>
      <c r="GT13" s="309"/>
      <c r="GU13" s="309"/>
      <c r="GV13" s="309"/>
      <c r="GW13" s="309"/>
      <c r="GX13" s="309"/>
      <c r="GY13" s="309"/>
      <c r="GZ13" s="309"/>
      <c r="HA13" s="309"/>
      <c r="HB13" s="309"/>
      <c r="HC13" s="309"/>
      <c r="HD13" s="309"/>
      <c r="HE13" s="309"/>
      <c r="HF13" s="309"/>
      <c r="HG13" s="309"/>
      <c r="HH13" s="309"/>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c r="IK13" s="309"/>
      <c r="IL13" s="309"/>
      <c r="IM13" s="309"/>
      <c r="IN13" s="309"/>
      <c r="IO13" s="309"/>
      <c r="IP13" s="309"/>
      <c r="IQ13" s="309"/>
      <c r="IR13" s="309"/>
      <c r="IS13" s="309"/>
      <c r="IT13" s="309"/>
      <c r="IU13" s="309"/>
    </row>
    <row r="14" spans="1:255" ht="15.75">
      <c r="A14" s="309"/>
      <c r="B14" s="309"/>
      <c r="C14" s="309"/>
      <c r="D14" s="310"/>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09"/>
      <c r="FB14" s="309"/>
      <c r="FC14" s="309"/>
      <c r="FD14" s="309"/>
      <c r="FE14" s="309"/>
      <c r="FF14" s="309"/>
      <c r="FG14" s="309"/>
      <c r="FH14" s="309"/>
      <c r="FI14" s="309"/>
      <c r="FJ14" s="309"/>
      <c r="FK14" s="309"/>
      <c r="FL14" s="309"/>
      <c r="FM14" s="309"/>
      <c r="FN14" s="309"/>
      <c r="FO14" s="309"/>
      <c r="FP14" s="309"/>
      <c r="FQ14" s="309"/>
      <c r="FR14" s="309"/>
      <c r="FS14" s="309"/>
      <c r="FT14" s="309"/>
      <c r="FU14" s="309"/>
      <c r="FV14" s="309"/>
      <c r="FW14" s="309"/>
      <c r="FX14" s="309"/>
      <c r="FY14" s="309"/>
      <c r="FZ14" s="309"/>
      <c r="GA14" s="309"/>
      <c r="GB14" s="309"/>
      <c r="GC14" s="309"/>
      <c r="GD14" s="309"/>
      <c r="GE14" s="309"/>
      <c r="GF14" s="309"/>
      <c r="GG14" s="309"/>
      <c r="GH14" s="309"/>
      <c r="GI14" s="309"/>
      <c r="GJ14" s="309"/>
      <c r="GK14" s="309"/>
      <c r="GL14" s="309"/>
      <c r="GM14" s="309"/>
      <c r="GN14" s="309"/>
      <c r="GO14" s="309"/>
      <c r="GP14" s="309"/>
      <c r="GQ14" s="309"/>
      <c r="GR14" s="309"/>
      <c r="GS14" s="309"/>
      <c r="GT14" s="309"/>
      <c r="GU14" s="309"/>
      <c r="GV14" s="309"/>
      <c r="GW14" s="309"/>
      <c r="GX14" s="309"/>
      <c r="GY14" s="309"/>
      <c r="GZ14" s="309"/>
      <c r="HA14" s="309"/>
      <c r="HB14" s="309"/>
      <c r="HC14" s="309"/>
      <c r="HD14" s="309"/>
      <c r="HE14" s="309"/>
      <c r="HF14" s="309"/>
      <c r="HG14" s="309"/>
      <c r="HH14" s="309"/>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c r="IK14" s="309"/>
      <c r="IL14" s="309"/>
      <c r="IM14" s="309"/>
      <c r="IN14" s="309"/>
      <c r="IO14" s="309"/>
      <c r="IP14" s="309"/>
      <c r="IQ14" s="309"/>
      <c r="IR14" s="309"/>
      <c r="IS14" s="309"/>
      <c r="IT14" s="309"/>
      <c r="IU14" s="309"/>
    </row>
    <row r="15" spans="1:255" ht="15.75">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09"/>
      <c r="EZ15" s="309"/>
      <c r="FA15" s="309"/>
      <c r="FB15" s="309"/>
      <c r="FC15" s="309"/>
      <c r="FD15" s="309"/>
      <c r="FE15" s="309"/>
      <c r="FF15" s="309"/>
      <c r="FG15" s="309"/>
      <c r="FH15" s="309"/>
      <c r="FI15" s="309"/>
      <c r="FJ15" s="309"/>
      <c r="FK15" s="309"/>
      <c r="FL15" s="309"/>
      <c r="FM15" s="309"/>
      <c r="FN15" s="309"/>
      <c r="FO15" s="309"/>
      <c r="FP15" s="309"/>
      <c r="FQ15" s="309"/>
      <c r="FR15" s="309"/>
      <c r="FS15" s="309"/>
      <c r="FT15" s="309"/>
      <c r="FU15" s="309"/>
      <c r="FV15" s="309"/>
      <c r="FW15" s="309"/>
      <c r="FX15" s="309"/>
      <c r="FY15" s="309"/>
      <c r="FZ15" s="309"/>
      <c r="GA15" s="309"/>
      <c r="GB15" s="309"/>
      <c r="GC15" s="309"/>
      <c r="GD15" s="309"/>
      <c r="GE15" s="309"/>
      <c r="GF15" s="309"/>
      <c r="GG15" s="309"/>
      <c r="GH15" s="309"/>
      <c r="GI15" s="309"/>
      <c r="GJ15" s="309"/>
      <c r="GK15" s="309"/>
      <c r="GL15" s="309"/>
      <c r="GM15" s="309"/>
      <c r="GN15" s="309"/>
      <c r="GO15" s="309"/>
      <c r="GP15" s="309"/>
      <c r="GQ15" s="309"/>
      <c r="GR15" s="309"/>
      <c r="GS15" s="309"/>
      <c r="GT15" s="309"/>
      <c r="GU15" s="309"/>
      <c r="GV15" s="309"/>
      <c r="GW15" s="309"/>
      <c r="GX15" s="309"/>
      <c r="GY15" s="309"/>
      <c r="GZ15" s="309"/>
      <c r="HA15" s="309"/>
      <c r="HB15" s="309"/>
      <c r="HC15" s="309"/>
      <c r="HD15" s="309"/>
      <c r="HE15" s="309"/>
      <c r="HF15" s="309"/>
      <c r="HG15" s="309"/>
      <c r="HH15" s="309"/>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c r="IK15" s="309"/>
      <c r="IL15" s="309"/>
      <c r="IM15" s="309"/>
      <c r="IN15" s="309"/>
      <c r="IO15" s="309"/>
      <c r="IP15" s="309"/>
      <c r="IQ15" s="309"/>
      <c r="IR15" s="309"/>
      <c r="IS15" s="309"/>
      <c r="IT15" s="309"/>
      <c r="IU15" s="309"/>
    </row>
    <row r="16" spans="1:255" ht="15.75">
      <c r="A16" s="309"/>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09"/>
      <c r="EZ16" s="309"/>
      <c r="FA16" s="309"/>
      <c r="FB16" s="309"/>
      <c r="FC16" s="309"/>
      <c r="FD16" s="309"/>
      <c r="FE16" s="309"/>
      <c r="FF16" s="309"/>
      <c r="FG16" s="309"/>
      <c r="FH16" s="309"/>
      <c r="FI16" s="309"/>
      <c r="FJ16" s="309"/>
      <c r="FK16" s="309"/>
      <c r="FL16" s="309"/>
      <c r="FM16" s="309"/>
      <c r="FN16" s="309"/>
      <c r="FO16" s="309"/>
      <c r="FP16" s="309"/>
      <c r="FQ16" s="309"/>
      <c r="FR16" s="309"/>
      <c r="FS16" s="309"/>
      <c r="FT16" s="309"/>
      <c r="FU16" s="309"/>
      <c r="FV16" s="309"/>
      <c r="FW16" s="309"/>
      <c r="FX16" s="309"/>
      <c r="FY16" s="309"/>
      <c r="FZ16" s="309"/>
      <c r="GA16" s="309"/>
      <c r="GB16" s="309"/>
      <c r="GC16" s="309"/>
      <c r="GD16" s="309"/>
      <c r="GE16" s="309"/>
      <c r="GF16" s="309"/>
      <c r="GG16" s="309"/>
      <c r="GH16" s="309"/>
      <c r="GI16" s="309"/>
      <c r="GJ16" s="309"/>
      <c r="GK16" s="309"/>
      <c r="GL16" s="309"/>
      <c r="GM16" s="309"/>
      <c r="GN16" s="309"/>
      <c r="GO16" s="309"/>
      <c r="GP16" s="309"/>
      <c r="GQ16" s="309"/>
      <c r="GR16" s="309"/>
      <c r="GS16" s="309"/>
      <c r="GT16" s="309"/>
      <c r="GU16" s="309"/>
      <c r="GV16" s="309"/>
      <c r="GW16" s="309"/>
      <c r="GX16" s="309"/>
      <c r="GY16" s="309"/>
      <c r="GZ16" s="309"/>
      <c r="HA16" s="309"/>
      <c r="HB16" s="309"/>
      <c r="HC16" s="309"/>
      <c r="HD16" s="309"/>
      <c r="HE16" s="309"/>
      <c r="HF16" s="309"/>
      <c r="HG16" s="309"/>
      <c r="HH16" s="309"/>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c r="IK16" s="309"/>
      <c r="IL16" s="309"/>
      <c r="IM16" s="309"/>
      <c r="IN16" s="309"/>
      <c r="IO16" s="309"/>
      <c r="IP16" s="309"/>
      <c r="IQ16" s="309"/>
      <c r="IR16" s="309"/>
      <c r="IS16" s="309"/>
      <c r="IT16" s="309"/>
      <c r="IU16" s="309"/>
    </row>
    <row r="17" spans="1:255" ht="15.75">
      <c r="A17" s="309"/>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09"/>
      <c r="DR17" s="309"/>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09"/>
      <c r="EZ17" s="309"/>
      <c r="FA17" s="309"/>
      <c r="FB17" s="309"/>
      <c r="FC17" s="309"/>
      <c r="FD17" s="309"/>
      <c r="FE17" s="309"/>
      <c r="FF17" s="309"/>
      <c r="FG17" s="309"/>
      <c r="FH17" s="309"/>
      <c r="FI17" s="309"/>
      <c r="FJ17" s="309"/>
      <c r="FK17" s="309"/>
      <c r="FL17" s="309"/>
      <c r="FM17" s="309"/>
      <c r="FN17" s="309"/>
      <c r="FO17" s="309"/>
      <c r="FP17" s="309"/>
      <c r="FQ17" s="309"/>
      <c r="FR17" s="309"/>
      <c r="FS17" s="309"/>
      <c r="FT17" s="309"/>
      <c r="FU17" s="309"/>
      <c r="FV17" s="309"/>
      <c r="FW17" s="309"/>
      <c r="FX17" s="309"/>
      <c r="FY17" s="309"/>
      <c r="FZ17" s="309"/>
      <c r="GA17" s="309"/>
      <c r="GB17" s="309"/>
      <c r="GC17" s="309"/>
      <c r="GD17" s="309"/>
      <c r="GE17" s="309"/>
      <c r="GF17" s="309"/>
      <c r="GG17" s="309"/>
      <c r="GH17" s="309"/>
      <c r="GI17" s="309"/>
      <c r="GJ17" s="309"/>
      <c r="GK17" s="309"/>
      <c r="GL17" s="309"/>
      <c r="GM17" s="309"/>
      <c r="GN17" s="309"/>
      <c r="GO17" s="309"/>
      <c r="GP17" s="309"/>
      <c r="GQ17" s="309"/>
      <c r="GR17" s="309"/>
      <c r="GS17" s="309"/>
      <c r="GT17" s="309"/>
      <c r="GU17" s="309"/>
      <c r="GV17" s="309"/>
      <c r="GW17" s="309"/>
      <c r="GX17" s="309"/>
      <c r="GY17" s="309"/>
      <c r="GZ17" s="309"/>
      <c r="HA17" s="309"/>
      <c r="HB17" s="309"/>
      <c r="HC17" s="309"/>
      <c r="HD17" s="309"/>
      <c r="HE17" s="309"/>
      <c r="HF17" s="309"/>
      <c r="HG17" s="309"/>
      <c r="HH17" s="309"/>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c r="IK17" s="309"/>
      <c r="IL17" s="309"/>
      <c r="IM17" s="309"/>
      <c r="IN17" s="309"/>
      <c r="IO17" s="309"/>
      <c r="IP17" s="309"/>
      <c r="IQ17" s="309"/>
      <c r="IR17" s="309"/>
      <c r="IS17" s="309"/>
      <c r="IT17" s="309"/>
      <c r="IU17" s="309"/>
    </row>
    <row r="18" spans="1:255" ht="15.75">
      <c r="A18" s="309"/>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09"/>
      <c r="EZ18" s="309"/>
      <c r="FA18" s="309"/>
      <c r="FB18" s="309"/>
      <c r="FC18" s="309"/>
      <c r="FD18" s="309"/>
      <c r="FE18" s="309"/>
      <c r="FF18" s="309"/>
      <c r="FG18" s="309"/>
      <c r="FH18" s="309"/>
      <c r="FI18" s="309"/>
      <c r="FJ18" s="309"/>
      <c r="FK18" s="309"/>
      <c r="FL18" s="309"/>
      <c r="FM18" s="309"/>
      <c r="FN18" s="309"/>
      <c r="FO18" s="309"/>
      <c r="FP18" s="309"/>
      <c r="FQ18" s="309"/>
      <c r="FR18" s="309"/>
      <c r="FS18" s="309"/>
      <c r="FT18" s="309"/>
      <c r="FU18" s="309"/>
      <c r="FV18" s="309"/>
      <c r="FW18" s="309"/>
      <c r="FX18" s="309"/>
      <c r="FY18" s="309"/>
      <c r="FZ18" s="309"/>
      <c r="GA18" s="309"/>
      <c r="GB18" s="309"/>
      <c r="GC18" s="309"/>
      <c r="GD18" s="309"/>
      <c r="GE18" s="309"/>
      <c r="GF18" s="309"/>
      <c r="GG18" s="309"/>
      <c r="GH18" s="309"/>
      <c r="GI18" s="309"/>
      <c r="GJ18" s="309"/>
      <c r="GK18" s="309"/>
      <c r="GL18" s="309"/>
      <c r="GM18" s="309"/>
      <c r="GN18" s="309"/>
      <c r="GO18" s="309"/>
      <c r="GP18" s="309"/>
      <c r="GQ18" s="309"/>
      <c r="GR18" s="309"/>
      <c r="GS18" s="309"/>
      <c r="GT18" s="309"/>
      <c r="GU18" s="309"/>
      <c r="GV18" s="309"/>
      <c r="GW18" s="309"/>
      <c r="GX18" s="309"/>
      <c r="GY18" s="309"/>
      <c r="GZ18" s="309"/>
      <c r="HA18" s="309"/>
      <c r="HB18" s="309"/>
      <c r="HC18" s="309"/>
      <c r="HD18" s="309"/>
      <c r="HE18" s="309"/>
      <c r="HF18" s="309"/>
      <c r="HG18" s="309"/>
      <c r="HH18" s="309"/>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c r="IK18" s="309"/>
      <c r="IL18" s="309"/>
      <c r="IM18" s="309"/>
      <c r="IN18" s="309"/>
      <c r="IO18" s="309"/>
      <c r="IP18" s="309"/>
      <c r="IQ18" s="309"/>
      <c r="IR18" s="309"/>
      <c r="IS18" s="309"/>
      <c r="IT18" s="309"/>
      <c r="IU18" s="309"/>
    </row>
    <row r="19" spans="1:255" ht="15.75">
      <c r="A19" s="309"/>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09"/>
      <c r="EZ19" s="309"/>
      <c r="FA19" s="309"/>
      <c r="FB19" s="309"/>
      <c r="FC19" s="309"/>
      <c r="FD19" s="309"/>
      <c r="FE19" s="309"/>
      <c r="FF19" s="309"/>
      <c r="FG19" s="309"/>
      <c r="FH19" s="309"/>
      <c r="FI19" s="309"/>
      <c r="FJ19" s="309"/>
      <c r="FK19" s="309"/>
      <c r="FL19" s="309"/>
      <c r="FM19" s="309"/>
      <c r="FN19" s="309"/>
      <c r="FO19" s="309"/>
      <c r="FP19" s="309"/>
      <c r="FQ19" s="309"/>
      <c r="FR19" s="309"/>
      <c r="FS19" s="309"/>
      <c r="FT19" s="309"/>
      <c r="FU19" s="309"/>
      <c r="FV19" s="309"/>
      <c r="FW19" s="309"/>
      <c r="FX19" s="309"/>
      <c r="FY19" s="309"/>
      <c r="FZ19" s="309"/>
      <c r="GA19" s="309"/>
      <c r="GB19" s="309"/>
      <c r="GC19" s="309"/>
      <c r="GD19" s="309"/>
      <c r="GE19" s="309"/>
      <c r="GF19" s="309"/>
      <c r="GG19" s="309"/>
      <c r="GH19" s="309"/>
      <c r="GI19" s="309"/>
      <c r="GJ19" s="309"/>
      <c r="GK19" s="309"/>
      <c r="GL19" s="309"/>
      <c r="GM19" s="309"/>
      <c r="GN19" s="309"/>
      <c r="GO19" s="309"/>
      <c r="GP19" s="309"/>
      <c r="GQ19" s="309"/>
      <c r="GR19" s="309"/>
      <c r="GS19" s="309"/>
      <c r="GT19" s="309"/>
      <c r="GU19" s="309"/>
      <c r="GV19" s="309"/>
      <c r="GW19" s="309"/>
      <c r="GX19" s="309"/>
      <c r="GY19" s="309"/>
      <c r="GZ19" s="309"/>
      <c r="HA19" s="309"/>
      <c r="HB19" s="309"/>
      <c r="HC19" s="309"/>
      <c r="HD19" s="309"/>
      <c r="HE19" s="309"/>
      <c r="HF19" s="309"/>
      <c r="HG19" s="309"/>
      <c r="HH19" s="309"/>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c r="IK19" s="309"/>
      <c r="IL19" s="309"/>
      <c r="IM19" s="309"/>
      <c r="IN19" s="309"/>
      <c r="IO19" s="309"/>
      <c r="IP19" s="309"/>
      <c r="IQ19" s="309"/>
      <c r="IR19" s="309"/>
      <c r="IS19" s="309"/>
      <c r="IT19" s="309"/>
      <c r="IU19" s="309"/>
    </row>
    <row r="20" spans="1:255" ht="15.75">
      <c r="A20" s="309"/>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09"/>
      <c r="EZ20" s="309"/>
      <c r="FA20" s="309"/>
      <c r="FB20" s="309"/>
      <c r="FC20" s="309"/>
      <c r="FD20" s="309"/>
      <c r="FE20" s="309"/>
      <c r="FF20" s="309"/>
      <c r="FG20" s="309"/>
      <c r="FH20" s="309"/>
      <c r="FI20" s="309"/>
      <c r="FJ20" s="309"/>
      <c r="FK20" s="309"/>
      <c r="FL20" s="309"/>
      <c r="FM20" s="309"/>
      <c r="FN20" s="309"/>
      <c r="FO20" s="309"/>
      <c r="FP20" s="309"/>
      <c r="FQ20" s="309"/>
      <c r="FR20" s="309"/>
      <c r="FS20" s="309"/>
      <c r="FT20" s="309"/>
      <c r="FU20" s="309"/>
      <c r="FV20" s="309"/>
      <c r="FW20" s="309"/>
      <c r="FX20" s="309"/>
      <c r="FY20" s="309"/>
      <c r="FZ20" s="309"/>
      <c r="GA20" s="309"/>
      <c r="GB20" s="309"/>
      <c r="GC20" s="309"/>
      <c r="GD20" s="309"/>
      <c r="GE20" s="309"/>
      <c r="GF20" s="309"/>
      <c r="GG20" s="309"/>
      <c r="GH20" s="309"/>
      <c r="GI20" s="309"/>
      <c r="GJ20" s="309"/>
      <c r="GK20" s="309"/>
      <c r="GL20" s="309"/>
      <c r="GM20" s="309"/>
      <c r="GN20" s="309"/>
      <c r="GO20" s="309"/>
      <c r="GP20" s="309"/>
      <c r="GQ20" s="309"/>
      <c r="GR20" s="309"/>
      <c r="GS20" s="309"/>
      <c r="GT20" s="309"/>
      <c r="GU20" s="309"/>
      <c r="GV20" s="309"/>
      <c r="GW20" s="309"/>
      <c r="GX20" s="309"/>
      <c r="GY20" s="309"/>
      <c r="GZ20" s="309"/>
      <c r="HA20" s="309"/>
      <c r="HB20" s="309"/>
      <c r="HC20" s="309"/>
      <c r="HD20" s="309"/>
      <c r="HE20" s="309"/>
      <c r="HF20" s="309"/>
      <c r="HG20" s="309"/>
      <c r="HH20" s="309"/>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c r="IK20" s="309"/>
      <c r="IL20" s="309"/>
      <c r="IM20" s="309"/>
      <c r="IN20" s="309"/>
      <c r="IO20" s="309"/>
      <c r="IP20" s="309"/>
      <c r="IQ20" s="309"/>
      <c r="IR20" s="309"/>
      <c r="IS20" s="309"/>
      <c r="IT20" s="309"/>
      <c r="IU20" s="309"/>
    </row>
    <row r="21" spans="1:255" ht="15.75">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row>
    <row r="22" spans="1:255" ht="15.75">
      <c r="A22" s="309"/>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09"/>
      <c r="EZ22" s="309"/>
      <c r="FA22" s="309"/>
      <c r="FB22" s="309"/>
      <c r="FC22" s="309"/>
      <c r="FD22" s="309"/>
      <c r="FE22" s="309"/>
      <c r="FF22" s="309"/>
      <c r="FG22" s="309"/>
      <c r="FH22" s="309"/>
      <c r="FI22" s="309"/>
      <c r="FJ22" s="309"/>
      <c r="FK22" s="309"/>
      <c r="FL22" s="309"/>
      <c r="FM22" s="309"/>
      <c r="FN22" s="309"/>
      <c r="FO22" s="309"/>
      <c r="FP22" s="309"/>
      <c r="FQ22" s="309"/>
      <c r="FR22" s="309"/>
      <c r="FS22" s="309"/>
      <c r="FT22" s="309"/>
      <c r="FU22" s="309"/>
      <c r="FV22" s="309"/>
      <c r="FW22" s="309"/>
      <c r="FX22" s="309"/>
      <c r="FY22" s="309"/>
      <c r="FZ22" s="309"/>
      <c r="GA22" s="309"/>
      <c r="GB22" s="309"/>
      <c r="GC22" s="309"/>
      <c r="GD22" s="309"/>
      <c r="GE22" s="309"/>
      <c r="GF22" s="309"/>
      <c r="GG22" s="309"/>
      <c r="GH22" s="309"/>
      <c r="GI22" s="309"/>
      <c r="GJ22" s="309"/>
      <c r="GK22" s="309"/>
      <c r="GL22" s="309"/>
      <c r="GM22" s="309"/>
      <c r="GN22" s="309"/>
      <c r="GO22" s="309"/>
      <c r="GP22" s="309"/>
      <c r="GQ22" s="309"/>
      <c r="GR22" s="309"/>
      <c r="GS22" s="309"/>
      <c r="GT22" s="309"/>
      <c r="GU22" s="309"/>
      <c r="GV22" s="309"/>
      <c r="GW22" s="309"/>
      <c r="GX22" s="309"/>
      <c r="GY22" s="309"/>
      <c r="GZ22" s="309"/>
      <c r="HA22" s="309"/>
      <c r="HB22" s="309"/>
      <c r="HC22" s="309"/>
      <c r="HD22" s="309"/>
      <c r="HE22" s="309"/>
      <c r="HF22" s="309"/>
      <c r="HG22" s="309"/>
      <c r="HH22" s="309"/>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c r="IK22" s="309"/>
      <c r="IL22" s="309"/>
      <c r="IM22" s="309"/>
      <c r="IN22" s="309"/>
      <c r="IO22" s="309"/>
      <c r="IP22" s="309"/>
      <c r="IQ22" s="309"/>
      <c r="IR22" s="309"/>
      <c r="IS22" s="309"/>
      <c r="IT22" s="309"/>
      <c r="IU22" s="309"/>
    </row>
    <row r="23" spans="1:255" ht="15.75">
      <c r="A23" s="309"/>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09"/>
      <c r="EZ23" s="309"/>
      <c r="FA23" s="309"/>
      <c r="FB23" s="309"/>
      <c r="FC23" s="309"/>
      <c r="FD23" s="309"/>
      <c r="FE23" s="309"/>
      <c r="FF23" s="309"/>
      <c r="FG23" s="309"/>
      <c r="FH23" s="309"/>
      <c r="FI23" s="309"/>
      <c r="FJ23" s="309"/>
      <c r="FK23" s="309"/>
      <c r="FL23" s="309"/>
      <c r="FM23" s="309"/>
      <c r="FN23" s="309"/>
      <c r="FO23" s="309"/>
      <c r="FP23" s="309"/>
      <c r="FQ23" s="309"/>
      <c r="FR23" s="309"/>
      <c r="FS23" s="309"/>
      <c r="FT23" s="309"/>
      <c r="FU23" s="309"/>
      <c r="FV23" s="309"/>
      <c r="FW23" s="309"/>
      <c r="FX23" s="309"/>
      <c r="FY23" s="309"/>
      <c r="FZ23" s="309"/>
      <c r="GA23" s="309"/>
      <c r="GB23" s="309"/>
      <c r="GC23" s="309"/>
      <c r="GD23" s="309"/>
      <c r="GE23" s="309"/>
      <c r="GF23" s="309"/>
      <c r="GG23" s="309"/>
      <c r="GH23" s="309"/>
      <c r="GI23" s="309"/>
      <c r="GJ23" s="309"/>
      <c r="GK23" s="309"/>
      <c r="GL23" s="309"/>
      <c r="GM23" s="309"/>
      <c r="GN23" s="309"/>
      <c r="GO23" s="309"/>
      <c r="GP23" s="309"/>
      <c r="GQ23" s="309"/>
      <c r="GR23" s="309"/>
      <c r="GS23" s="309"/>
      <c r="GT23" s="309"/>
      <c r="GU23" s="309"/>
      <c r="GV23" s="309"/>
      <c r="GW23" s="309"/>
      <c r="GX23" s="309"/>
      <c r="GY23" s="309"/>
      <c r="GZ23" s="309"/>
      <c r="HA23" s="309"/>
      <c r="HB23" s="309"/>
      <c r="HC23" s="309"/>
      <c r="HD23" s="309"/>
      <c r="HE23" s="309"/>
      <c r="HF23" s="309"/>
      <c r="HG23" s="309"/>
      <c r="HH23" s="309"/>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c r="IK23" s="309"/>
      <c r="IL23" s="309"/>
      <c r="IM23" s="309"/>
      <c r="IN23" s="309"/>
      <c r="IO23" s="309"/>
      <c r="IP23" s="309"/>
      <c r="IQ23" s="309"/>
      <c r="IR23" s="309"/>
      <c r="IS23" s="309"/>
      <c r="IT23" s="309"/>
      <c r="IU23" s="309"/>
    </row>
    <row r="24" spans="1:255" ht="15.75">
      <c r="A24" s="309"/>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09"/>
      <c r="EZ24" s="309"/>
      <c r="FA24" s="309"/>
      <c r="FB24" s="309"/>
      <c r="FC24" s="309"/>
      <c r="FD24" s="309"/>
      <c r="FE24" s="309"/>
      <c r="FF24" s="309"/>
      <c r="FG24" s="309"/>
      <c r="FH24" s="309"/>
      <c r="FI24" s="309"/>
      <c r="FJ24" s="309"/>
      <c r="FK24" s="309"/>
      <c r="FL24" s="309"/>
      <c r="FM24" s="309"/>
      <c r="FN24" s="309"/>
      <c r="FO24" s="309"/>
      <c r="FP24" s="309"/>
      <c r="FQ24" s="309"/>
      <c r="FR24" s="309"/>
      <c r="FS24" s="309"/>
      <c r="FT24" s="309"/>
      <c r="FU24" s="309"/>
      <c r="FV24" s="309"/>
      <c r="FW24" s="309"/>
      <c r="FX24" s="309"/>
      <c r="FY24" s="309"/>
      <c r="FZ24" s="309"/>
      <c r="GA24" s="309"/>
      <c r="GB24" s="309"/>
      <c r="GC24" s="309"/>
      <c r="GD24" s="309"/>
      <c r="GE24" s="309"/>
      <c r="GF24" s="309"/>
      <c r="GG24" s="309"/>
      <c r="GH24" s="309"/>
      <c r="GI24" s="309"/>
      <c r="GJ24" s="309"/>
      <c r="GK24" s="309"/>
      <c r="GL24" s="309"/>
      <c r="GM24" s="309"/>
      <c r="GN24" s="309"/>
      <c r="GO24" s="309"/>
      <c r="GP24" s="309"/>
      <c r="GQ24" s="309"/>
      <c r="GR24" s="309"/>
      <c r="GS24" s="309"/>
      <c r="GT24" s="309"/>
      <c r="GU24" s="309"/>
      <c r="GV24" s="309"/>
      <c r="GW24" s="309"/>
      <c r="GX24" s="309"/>
      <c r="GY24" s="309"/>
      <c r="GZ24" s="309"/>
      <c r="HA24" s="309"/>
      <c r="HB24" s="309"/>
      <c r="HC24" s="309"/>
      <c r="HD24" s="309"/>
      <c r="HE24" s="309"/>
      <c r="HF24" s="309"/>
      <c r="HG24" s="309"/>
      <c r="HH24" s="309"/>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c r="IK24" s="309"/>
      <c r="IL24" s="309"/>
      <c r="IM24" s="309"/>
      <c r="IN24" s="309"/>
      <c r="IO24" s="309"/>
      <c r="IP24" s="309"/>
      <c r="IQ24" s="309"/>
      <c r="IR24" s="309"/>
      <c r="IS24" s="309"/>
      <c r="IT24" s="309"/>
      <c r="IU24" s="309"/>
    </row>
    <row r="25" spans="1:255" ht="15.75">
      <c r="A25" s="309"/>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09"/>
      <c r="EZ25" s="309"/>
      <c r="FA25" s="309"/>
      <c r="FB25" s="309"/>
      <c r="FC25" s="309"/>
      <c r="FD25" s="309"/>
      <c r="FE25" s="309"/>
      <c r="FF25" s="309"/>
      <c r="FG25" s="309"/>
      <c r="FH25" s="309"/>
      <c r="FI25" s="309"/>
      <c r="FJ25" s="309"/>
      <c r="FK25" s="309"/>
      <c r="FL25" s="309"/>
      <c r="FM25" s="309"/>
      <c r="FN25" s="309"/>
      <c r="FO25" s="309"/>
      <c r="FP25" s="309"/>
      <c r="FQ25" s="309"/>
      <c r="FR25" s="309"/>
      <c r="FS25" s="309"/>
      <c r="FT25" s="309"/>
      <c r="FU25" s="309"/>
      <c r="FV25" s="309"/>
      <c r="FW25" s="309"/>
      <c r="FX25" s="309"/>
      <c r="FY25" s="309"/>
      <c r="FZ25" s="309"/>
      <c r="GA25" s="309"/>
      <c r="GB25" s="309"/>
      <c r="GC25" s="309"/>
      <c r="GD25" s="309"/>
      <c r="GE25" s="309"/>
      <c r="GF25" s="309"/>
      <c r="GG25" s="309"/>
      <c r="GH25" s="309"/>
      <c r="GI25" s="309"/>
      <c r="GJ25" s="309"/>
      <c r="GK25" s="309"/>
      <c r="GL25" s="309"/>
      <c r="GM25" s="309"/>
      <c r="GN25" s="309"/>
      <c r="GO25" s="309"/>
      <c r="GP25" s="309"/>
      <c r="GQ25" s="309"/>
      <c r="GR25" s="309"/>
      <c r="GS25" s="309"/>
      <c r="GT25" s="309"/>
      <c r="GU25" s="309"/>
      <c r="GV25" s="309"/>
      <c r="GW25" s="309"/>
      <c r="GX25" s="309"/>
      <c r="GY25" s="309"/>
      <c r="GZ25" s="309"/>
      <c r="HA25" s="309"/>
      <c r="HB25" s="309"/>
      <c r="HC25" s="309"/>
      <c r="HD25" s="309"/>
      <c r="HE25" s="309"/>
      <c r="HF25" s="309"/>
      <c r="HG25" s="309"/>
      <c r="HH25" s="309"/>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c r="IK25" s="309"/>
      <c r="IL25" s="309"/>
      <c r="IM25" s="309"/>
      <c r="IN25" s="309"/>
      <c r="IO25" s="309"/>
      <c r="IP25" s="309"/>
      <c r="IQ25" s="309"/>
      <c r="IR25" s="309"/>
      <c r="IS25" s="309"/>
      <c r="IT25" s="309"/>
      <c r="IU25" s="309"/>
    </row>
    <row r="26" spans="1:255" ht="15.75">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09"/>
      <c r="DR26" s="309"/>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09"/>
      <c r="EZ26" s="309"/>
      <c r="FA26" s="309"/>
      <c r="FB26" s="309"/>
      <c r="FC26" s="309"/>
      <c r="FD26" s="309"/>
      <c r="FE26" s="309"/>
      <c r="FF26" s="309"/>
      <c r="FG26" s="309"/>
      <c r="FH26" s="309"/>
      <c r="FI26" s="309"/>
      <c r="FJ26" s="309"/>
      <c r="FK26" s="309"/>
      <c r="FL26" s="309"/>
      <c r="FM26" s="309"/>
      <c r="FN26" s="309"/>
      <c r="FO26" s="309"/>
      <c r="FP26" s="309"/>
      <c r="FQ26" s="309"/>
      <c r="FR26" s="309"/>
      <c r="FS26" s="309"/>
      <c r="FT26" s="309"/>
      <c r="FU26" s="309"/>
      <c r="FV26" s="309"/>
      <c r="FW26" s="309"/>
      <c r="FX26" s="309"/>
      <c r="FY26" s="309"/>
      <c r="FZ26" s="309"/>
      <c r="GA26" s="309"/>
      <c r="GB26" s="309"/>
      <c r="GC26" s="309"/>
      <c r="GD26" s="309"/>
      <c r="GE26" s="309"/>
      <c r="GF26" s="309"/>
      <c r="GG26" s="309"/>
      <c r="GH26" s="309"/>
      <c r="GI26" s="309"/>
      <c r="GJ26" s="309"/>
      <c r="GK26" s="309"/>
      <c r="GL26" s="309"/>
      <c r="GM26" s="309"/>
      <c r="GN26" s="309"/>
      <c r="GO26" s="309"/>
      <c r="GP26" s="309"/>
      <c r="GQ26" s="309"/>
      <c r="GR26" s="309"/>
      <c r="GS26" s="309"/>
      <c r="GT26" s="309"/>
      <c r="GU26" s="309"/>
      <c r="GV26" s="309"/>
      <c r="GW26" s="309"/>
      <c r="GX26" s="309"/>
      <c r="GY26" s="309"/>
      <c r="GZ26" s="309"/>
      <c r="HA26" s="309"/>
      <c r="HB26" s="309"/>
      <c r="HC26" s="309"/>
      <c r="HD26" s="309"/>
      <c r="HE26" s="309"/>
      <c r="HF26" s="309"/>
      <c r="HG26" s="309"/>
      <c r="HH26" s="309"/>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c r="IK26" s="309"/>
      <c r="IL26" s="309"/>
      <c r="IM26" s="309"/>
      <c r="IN26" s="309"/>
      <c r="IO26" s="309"/>
      <c r="IP26" s="309"/>
      <c r="IQ26" s="309"/>
      <c r="IR26" s="309"/>
      <c r="IS26" s="309"/>
      <c r="IT26" s="309"/>
      <c r="IU26" s="309"/>
    </row>
    <row r="27" spans="1:255" ht="15.75">
      <c r="A27" s="309"/>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09"/>
      <c r="DR27" s="309"/>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09"/>
      <c r="EZ27" s="309"/>
      <c r="FA27" s="309"/>
      <c r="FB27" s="309"/>
      <c r="FC27" s="309"/>
      <c r="FD27" s="309"/>
      <c r="FE27" s="309"/>
      <c r="FF27" s="309"/>
      <c r="FG27" s="309"/>
      <c r="FH27" s="309"/>
      <c r="FI27" s="309"/>
      <c r="FJ27" s="309"/>
      <c r="FK27" s="309"/>
      <c r="FL27" s="309"/>
      <c r="FM27" s="309"/>
      <c r="FN27" s="309"/>
      <c r="FO27" s="309"/>
      <c r="FP27" s="309"/>
      <c r="FQ27" s="309"/>
      <c r="FR27" s="309"/>
      <c r="FS27" s="309"/>
      <c r="FT27" s="309"/>
      <c r="FU27" s="309"/>
      <c r="FV27" s="309"/>
      <c r="FW27" s="309"/>
      <c r="FX27" s="309"/>
      <c r="FY27" s="309"/>
      <c r="FZ27" s="309"/>
      <c r="GA27" s="309"/>
      <c r="GB27" s="309"/>
      <c r="GC27" s="309"/>
      <c r="GD27" s="309"/>
      <c r="GE27" s="309"/>
      <c r="GF27" s="309"/>
      <c r="GG27" s="309"/>
      <c r="GH27" s="309"/>
      <c r="GI27" s="309"/>
      <c r="GJ27" s="309"/>
      <c r="GK27" s="309"/>
      <c r="GL27" s="309"/>
      <c r="GM27" s="309"/>
      <c r="GN27" s="309"/>
      <c r="GO27" s="309"/>
      <c r="GP27" s="309"/>
      <c r="GQ27" s="309"/>
      <c r="GR27" s="309"/>
      <c r="GS27" s="309"/>
      <c r="GT27" s="309"/>
      <c r="GU27" s="309"/>
      <c r="GV27" s="309"/>
      <c r="GW27" s="309"/>
      <c r="GX27" s="309"/>
      <c r="GY27" s="309"/>
      <c r="GZ27" s="309"/>
      <c r="HA27" s="309"/>
      <c r="HB27" s="309"/>
      <c r="HC27" s="309"/>
      <c r="HD27" s="309"/>
      <c r="HE27" s="309"/>
      <c r="HF27" s="309"/>
      <c r="HG27" s="309"/>
      <c r="HH27" s="309"/>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c r="IK27" s="309"/>
      <c r="IL27" s="309"/>
      <c r="IM27" s="309"/>
      <c r="IN27" s="309"/>
      <c r="IO27" s="309"/>
      <c r="IP27" s="309"/>
      <c r="IQ27" s="309"/>
      <c r="IR27" s="309"/>
      <c r="IS27" s="309"/>
      <c r="IT27" s="309"/>
      <c r="IU27" s="309"/>
    </row>
    <row r="28" spans="1:255" ht="15.75">
      <c r="A28" s="309"/>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09"/>
      <c r="EZ28" s="309"/>
      <c r="FA28" s="309"/>
      <c r="FB28" s="309"/>
      <c r="FC28" s="309"/>
      <c r="FD28" s="309"/>
      <c r="FE28" s="309"/>
      <c r="FF28" s="309"/>
      <c r="FG28" s="309"/>
      <c r="FH28" s="309"/>
      <c r="FI28" s="309"/>
      <c r="FJ28" s="309"/>
      <c r="FK28" s="309"/>
      <c r="FL28" s="309"/>
      <c r="FM28" s="309"/>
      <c r="FN28" s="309"/>
      <c r="FO28" s="309"/>
      <c r="FP28" s="309"/>
      <c r="FQ28" s="309"/>
      <c r="FR28" s="309"/>
      <c r="FS28" s="309"/>
      <c r="FT28" s="309"/>
      <c r="FU28" s="309"/>
      <c r="FV28" s="309"/>
      <c r="FW28" s="309"/>
      <c r="FX28" s="309"/>
      <c r="FY28" s="309"/>
      <c r="FZ28" s="309"/>
      <c r="GA28" s="309"/>
      <c r="GB28" s="309"/>
      <c r="GC28" s="309"/>
      <c r="GD28" s="309"/>
      <c r="GE28" s="309"/>
      <c r="GF28" s="309"/>
      <c r="GG28" s="309"/>
      <c r="GH28" s="309"/>
      <c r="GI28" s="309"/>
      <c r="GJ28" s="309"/>
      <c r="GK28" s="309"/>
      <c r="GL28" s="309"/>
      <c r="GM28" s="309"/>
      <c r="GN28" s="309"/>
      <c r="GO28" s="309"/>
      <c r="GP28" s="309"/>
      <c r="GQ28" s="309"/>
      <c r="GR28" s="309"/>
      <c r="GS28" s="309"/>
      <c r="GT28" s="309"/>
      <c r="GU28" s="309"/>
      <c r="GV28" s="309"/>
      <c r="GW28" s="309"/>
      <c r="GX28" s="309"/>
      <c r="GY28" s="309"/>
      <c r="GZ28" s="309"/>
      <c r="HA28" s="309"/>
      <c r="HB28" s="309"/>
      <c r="HC28" s="309"/>
      <c r="HD28" s="309"/>
      <c r="HE28" s="309"/>
      <c r="HF28" s="309"/>
      <c r="HG28" s="309"/>
      <c r="HH28" s="309"/>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c r="IK28" s="309"/>
      <c r="IL28" s="309"/>
      <c r="IM28" s="309"/>
      <c r="IN28" s="309"/>
      <c r="IO28" s="309"/>
      <c r="IP28" s="309"/>
      <c r="IQ28" s="309"/>
      <c r="IR28" s="309"/>
      <c r="IS28" s="309"/>
      <c r="IT28" s="309"/>
      <c r="IU28" s="309"/>
    </row>
    <row r="29" spans="1:255" ht="15.75">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09"/>
      <c r="EZ29" s="309"/>
      <c r="FA29" s="309"/>
      <c r="FB29" s="309"/>
      <c r="FC29" s="309"/>
      <c r="FD29" s="309"/>
      <c r="FE29" s="309"/>
      <c r="FF29" s="309"/>
      <c r="FG29" s="309"/>
      <c r="FH29" s="309"/>
      <c r="FI29" s="309"/>
      <c r="FJ29" s="309"/>
      <c r="FK29" s="309"/>
      <c r="FL29" s="309"/>
      <c r="FM29" s="309"/>
      <c r="FN29" s="309"/>
      <c r="FO29" s="309"/>
      <c r="FP29" s="309"/>
      <c r="FQ29" s="309"/>
      <c r="FR29" s="309"/>
      <c r="FS29" s="309"/>
      <c r="FT29" s="309"/>
      <c r="FU29" s="309"/>
      <c r="FV29" s="309"/>
      <c r="FW29" s="309"/>
      <c r="FX29" s="309"/>
      <c r="FY29" s="309"/>
      <c r="FZ29" s="309"/>
      <c r="GA29" s="309"/>
      <c r="GB29" s="309"/>
      <c r="GC29" s="309"/>
      <c r="GD29" s="309"/>
      <c r="GE29" s="309"/>
      <c r="GF29" s="309"/>
      <c r="GG29" s="309"/>
      <c r="GH29" s="309"/>
      <c r="GI29" s="309"/>
      <c r="GJ29" s="309"/>
      <c r="GK29" s="309"/>
      <c r="GL29" s="309"/>
      <c r="GM29" s="309"/>
      <c r="GN29" s="309"/>
      <c r="GO29" s="309"/>
      <c r="GP29" s="309"/>
      <c r="GQ29" s="309"/>
      <c r="GR29" s="309"/>
      <c r="GS29" s="309"/>
      <c r="GT29" s="309"/>
      <c r="GU29" s="309"/>
      <c r="GV29" s="309"/>
      <c r="GW29" s="309"/>
      <c r="GX29" s="309"/>
      <c r="GY29" s="309"/>
      <c r="GZ29" s="309"/>
      <c r="HA29" s="309"/>
      <c r="HB29" s="309"/>
      <c r="HC29" s="309"/>
      <c r="HD29" s="309"/>
      <c r="HE29" s="309"/>
      <c r="HF29" s="309"/>
      <c r="HG29" s="309"/>
      <c r="HH29" s="309"/>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c r="IK29" s="309"/>
      <c r="IL29" s="309"/>
      <c r="IM29" s="309"/>
      <c r="IN29" s="309"/>
      <c r="IO29" s="309"/>
      <c r="IP29" s="309"/>
      <c r="IQ29" s="309"/>
      <c r="IR29" s="309"/>
      <c r="IS29" s="309"/>
      <c r="IT29" s="309"/>
      <c r="IU29" s="309"/>
    </row>
  </sheetData>
  <mergeCells count="1">
    <mergeCell ref="A2:I2"/>
  </mergeCells>
  <phoneticPr fontId="0" type="noConversion"/>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AW32"/>
  <sheetViews>
    <sheetView showGridLines="0" showZeros="0" view="pageBreakPreview" zoomScale="85" workbookViewId="0">
      <selection activeCell="B31" sqref="B31"/>
    </sheetView>
  </sheetViews>
  <sheetFormatPr defaultColWidth="9" defaultRowHeight="12"/>
  <cols>
    <col min="1" max="1" width="47" style="15" customWidth="1"/>
    <col min="2" max="2" width="19" style="282" bestFit="1" customWidth="1"/>
    <col min="3" max="3" width="16.33203125" style="282" customWidth="1"/>
    <col min="4" max="4" width="34.6640625" style="282" customWidth="1"/>
    <col min="5" max="11" width="12" style="15" customWidth="1"/>
    <col min="12" max="12" width="8.33203125" style="15" customWidth="1"/>
    <col min="13" max="49" width="12" style="15" customWidth="1"/>
    <col min="50" max="16384" width="9" style="15"/>
  </cols>
  <sheetData>
    <row r="1" spans="1:49" ht="19.5" customHeight="1">
      <c r="A1" s="14" t="s">
        <v>268</v>
      </c>
      <c r="B1" s="292"/>
      <c r="C1" s="292"/>
      <c r="D1" s="292"/>
    </row>
    <row r="2" spans="1:49" ht="34.5" customHeight="1">
      <c r="A2" s="394" t="s">
        <v>4</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row>
    <row r="3" spans="1:49" ht="19.5" customHeight="1">
      <c r="A3" s="283"/>
      <c r="B3" s="284"/>
      <c r="C3" s="293" t="s">
        <v>269</v>
      </c>
      <c r="D3" s="285" t="s">
        <v>35</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row>
    <row r="4" spans="1:49" s="14" customFormat="1" ht="19.5" customHeight="1">
      <c r="A4" s="395" t="s">
        <v>270</v>
      </c>
      <c r="B4" s="397" t="s">
        <v>271</v>
      </c>
      <c r="C4" s="397" t="s">
        <v>272</v>
      </c>
      <c r="D4" s="397"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127"/>
    </row>
    <row r="5" spans="1:49" s="14" customFormat="1" ht="19.5" customHeight="1">
      <c r="A5" s="396"/>
      <c r="B5" s="398"/>
      <c r="C5" s="398"/>
      <c r="D5" s="398"/>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127"/>
    </row>
    <row r="6" spans="1:49" s="14" customFormat="1" ht="17.25" customHeight="1">
      <c r="A6" s="294" t="s">
        <v>38</v>
      </c>
      <c r="B6" s="287">
        <f>SUM(B7:B23)</f>
        <v>970855</v>
      </c>
      <c r="C6" s="287">
        <f>SUM(C7:C23)</f>
        <v>992126.37499999988</v>
      </c>
      <c r="D6" s="295">
        <f>C6/B6</f>
        <v>1.0219099402073428</v>
      </c>
      <c r="E6" s="22"/>
      <c r="F6" s="22"/>
      <c r="G6" s="22"/>
      <c r="H6" s="22"/>
      <c r="I6" s="22"/>
      <c r="J6" s="22"/>
      <c r="K6" s="22"/>
      <c r="L6" s="299"/>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1:49" s="14" customFormat="1" ht="17.25" customHeight="1">
      <c r="A7" s="296" t="s">
        <v>274</v>
      </c>
      <c r="B7" s="287">
        <v>456522</v>
      </c>
      <c r="C7" s="287">
        <f t="shared" ref="C7:C8" si="0">B7*(1+2.5%)</f>
        <v>467935.05</v>
      </c>
      <c r="D7" s="295">
        <f t="shared" ref="D7:D31" si="1">C7/B7</f>
        <v>1.0249999999999999</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1:49" s="14" customFormat="1" ht="17.25" customHeight="1">
      <c r="A8" s="296" t="s">
        <v>275</v>
      </c>
      <c r="B8" s="287"/>
      <c r="C8" s="287">
        <f t="shared" si="0"/>
        <v>0</v>
      </c>
      <c r="D8" s="295"/>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row>
    <row r="9" spans="1:49" s="14" customFormat="1" ht="17.25" customHeight="1">
      <c r="A9" s="296" t="s">
        <v>276</v>
      </c>
      <c r="B9" s="287">
        <v>187935</v>
      </c>
      <c r="C9" s="287">
        <f>B9*(1+2.5%)</f>
        <v>192633.37499999997</v>
      </c>
      <c r="D9" s="295">
        <f>C9/B9</f>
        <v>1.0249999999999999</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row>
    <row r="10" spans="1:49" s="14" customFormat="1" ht="17.25" customHeight="1">
      <c r="A10" s="296" t="s">
        <v>277</v>
      </c>
      <c r="B10" s="287"/>
      <c r="C10" s="287"/>
      <c r="D10" s="295"/>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row>
    <row r="11" spans="1:49" s="14" customFormat="1" ht="17.25" customHeight="1">
      <c r="A11" s="296" t="s">
        <v>278</v>
      </c>
      <c r="B11" s="287">
        <v>38424</v>
      </c>
      <c r="C11" s="287">
        <f>B11*(1+2.5%)</f>
        <v>39384.6</v>
      </c>
      <c r="D11" s="295">
        <f t="shared" si="1"/>
        <v>1.0249999999999999</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row>
    <row r="12" spans="1:49" s="14" customFormat="1" ht="17.25" customHeight="1">
      <c r="A12" s="296" t="s">
        <v>279</v>
      </c>
      <c r="B12" s="287">
        <v>1374</v>
      </c>
      <c r="C12" s="287">
        <f t="shared" ref="C12:C25" si="2">B12*(1+2.5%)</f>
        <v>1408.35</v>
      </c>
      <c r="D12" s="295">
        <f t="shared" si="1"/>
        <v>1.0249999999999999</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row>
    <row r="13" spans="1:49" s="14" customFormat="1" ht="17.25" customHeight="1">
      <c r="A13" s="296" t="s">
        <v>280</v>
      </c>
      <c r="B13" s="287">
        <v>91998</v>
      </c>
      <c r="C13" s="287">
        <f t="shared" si="2"/>
        <v>94297.95</v>
      </c>
      <c r="D13" s="295">
        <f t="shared" si="1"/>
        <v>1.0249999999999999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row>
    <row r="14" spans="1:49" s="14" customFormat="1" ht="17.25" customHeight="1">
      <c r="A14" s="296" t="s">
        <v>281</v>
      </c>
      <c r="B14" s="287">
        <v>41402</v>
      </c>
      <c r="C14" s="287">
        <f t="shared" si="2"/>
        <v>42437.049999999996</v>
      </c>
      <c r="D14" s="295">
        <f t="shared" si="1"/>
        <v>1.0249999999999999</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row>
    <row r="15" spans="1:49" s="14" customFormat="1" ht="17.25" customHeight="1">
      <c r="A15" s="296" t="s">
        <v>282</v>
      </c>
      <c r="B15" s="287">
        <v>20536</v>
      </c>
      <c r="C15" s="287">
        <f t="shared" si="2"/>
        <v>21049.399999999998</v>
      </c>
      <c r="D15" s="295">
        <f t="shared" si="1"/>
        <v>1.0249999999999999</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row>
    <row r="16" spans="1:49" s="14" customFormat="1" ht="17.25" customHeight="1">
      <c r="A16" s="296" t="s">
        <v>283</v>
      </c>
      <c r="B16" s="287">
        <v>14130</v>
      </c>
      <c r="C16" s="287">
        <f t="shared" si="2"/>
        <v>14483.249999999998</v>
      </c>
      <c r="D16" s="295">
        <f t="shared" si="1"/>
        <v>1.0249999999999999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row>
    <row r="17" spans="1:49" s="14" customFormat="1" ht="17.25" customHeight="1">
      <c r="A17" s="296" t="s">
        <v>284</v>
      </c>
      <c r="B17" s="287">
        <v>81631</v>
      </c>
      <c r="C17" s="287">
        <f>B17*(1+2.5%)-3000</f>
        <v>80671.774999999994</v>
      </c>
      <c r="D17" s="295">
        <f t="shared" si="1"/>
        <v>0.98824925579742984</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row>
    <row r="18" spans="1:49" s="14" customFormat="1" ht="17.25" customHeight="1">
      <c r="A18" s="296" t="s">
        <v>285</v>
      </c>
      <c r="B18" s="287">
        <v>13</v>
      </c>
      <c r="C18" s="287">
        <f t="shared" si="2"/>
        <v>13.324999999999999</v>
      </c>
      <c r="D18" s="295">
        <f t="shared" si="1"/>
        <v>1.0249999999999999</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row>
    <row r="19" spans="1:49" s="14" customFormat="1" ht="17.25" customHeight="1">
      <c r="A19" s="296" t="s">
        <v>286</v>
      </c>
      <c r="B19" s="287">
        <v>4393</v>
      </c>
      <c r="C19" s="287">
        <f t="shared" si="2"/>
        <v>4502.8249999999998</v>
      </c>
      <c r="D19" s="295">
        <f t="shared" si="1"/>
        <v>1.0249999999999999</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row>
    <row r="20" spans="1:49" s="14" customFormat="1" ht="17.25" customHeight="1">
      <c r="A20" s="296" t="s">
        <v>287</v>
      </c>
      <c r="B20" s="287">
        <v>27712</v>
      </c>
      <c r="C20" s="287">
        <f t="shared" si="2"/>
        <v>28404.799999999999</v>
      </c>
      <c r="D20" s="295">
        <f t="shared" si="1"/>
        <v>1.0249999999999999</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row>
    <row r="21" spans="1:49" s="14" customFormat="1" ht="17.25" customHeight="1">
      <c r="A21" s="296" t="s">
        <v>288</v>
      </c>
      <c r="B21" s="287"/>
      <c r="C21" s="287"/>
      <c r="D21" s="29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row>
    <row r="22" spans="1:49" s="14" customFormat="1" ht="17.25" customHeight="1">
      <c r="A22" s="296" t="s">
        <v>54</v>
      </c>
      <c r="B22" s="287">
        <v>4781</v>
      </c>
      <c r="C22" s="287">
        <f t="shared" si="2"/>
        <v>4900.5249999999996</v>
      </c>
      <c r="D22" s="295">
        <f t="shared" si="1"/>
        <v>1.0249999999999999</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row>
    <row r="23" spans="1:49" s="14" customFormat="1" ht="17.25" customHeight="1">
      <c r="A23" s="297" t="s">
        <v>55</v>
      </c>
      <c r="B23" s="287">
        <v>4</v>
      </c>
      <c r="C23" s="287">
        <f t="shared" si="2"/>
        <v>4.0999999999999996</v>
      </c>
      <c r="D23" s="295"/>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row>
    <row r="24" spans="1:49" s="14" customFormat="1" ht="17.25" customHeight="1">
      <c r="A24" s="294" t="s">
        <v>56</v>
      </c>
      <c r="B24" s="287">
        <f>SUM(B25:B30)</f>
        <v>90264</v>
      </c>
      <c r="C24" s="287">
        <f>SUM(C25:C30)</f>
        <v>95498.164999999994</v>
      </c>
      <c r="D24" s="295">
        <f t="shared" si="1"/>
        <v>1.057987292829921</v>
      </c>
      <c r="E24" s="22"/>
      <c r="F24" s="22"/>
      <c r="G24" s="22"/>
      <c r="H24" s="22"/>
      <c r="I24" s="22"/>
      <c r="J24" s="22"/>
      <c r="K24" s="22"/>
      <c r="L24" s="299"/>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row>
    <row r="25" spans="1:49" s="14" customFormat="1" ht="17.25" customHeight="1">
      <c r="A25" s="298" t="s">
        <v>289</v>
      </c>
      <c r="B25" s="287">
        <v>78991</v>
      </c>
      <c r="C25" s="287">
        <f t="shared" si="2"/>
        <v>80965.774999999994</v>
      </c>
      <c r="D25" s="295">
        <f>C25/B25</f>
        <v>1.0249999999999999</v>
      </c>
      <c r="E25" s="22"/>
    </row>
    <row r="26" spans="1:49" s="14" customFormat="1" ht="17.25" customHeight="1">
      <c r="A26" s="298" t="s">
        <v>290</v>
      </c>
      <c r="B26" s="287">
        <v>10605</v>
      </c>
      <c r="C26" s="287">
        <f>13000+847.69</f>
        <v>13847.69</v>
      </c>
      <c r="D26" s="295">
        <f t="shared" si="1"/>
        <v>1.3057699198491277</v>
      </c>
      <c r="E26" s="22"/>
    </row>
    <row r="27" spans="1:49" s="14" customFormat="1" ht="17.25" customHeight="1">
      <c r="A27" s="296" t="s">
        <v>291</v>
      </c>
      <c r="B27" s="287"/>
      <c r="C27" s="287"/>
      <c r="D27" s="295"/>
      <c r="E27" s="22"/>
    </row>
    <row r="28" spans="1:49" s="14" customFormat="1" ht="17.25" customHeight="1">
      <c r="A28" s="298" t="s">
        <v>292</v>
      </c>
      <c r="B28" s="287"/>
      <c r="C28" s="287"/>
      <c r="D28" s="295"/>
      <c r="E28" s="22"/>
    </row>
    <row r="29" spans="1:49" s="14" customFormat="1" ht="17.25" customHeight="1">
      <c r="A29" s="298" t="s">
        <v>293</v>
      </c>
      <c r="B29" s="287">
        <v>668</v>
      </c>
      <c r="C29" s="287">
        <f t="shared" ref="C29" si="3">B29*(1+2.5%)</f>
        <v>684.69999999999993</v>
      </c>
      <c r="D29" s="295">
        <f t="shared" si="1"/>
        <v>1.0249999999999999</v>
      </c>
      <c r="E29" s="22"/>
    </row>
    <row r="30" spans="1:49" s="14" customFormat="1" ht="17.25" customHeight="1">
      <c r="A30" s="296" t="s">
        <v>294</v>
      </c>
      <c r="B30" s="287"/>
      <c r="C30" s="287"/>
      <c r="D30" s="295"/>
    </row>
    <row r="31" spans="1:49" s="21" customFormat="1" ht="17.25" customHeight="1">
      <c r="A31" s="289" t="s">
        <v>295</v>
      </c>
      <c r="B31" s="290">
        <v>1061120</v>
      </c>
      <c r="C31" s="290">
        <f>C6+C24</f>
        <v>1087624.5399999998</v>
      </c>
      <c r="D31" s="295">
        <f t="shared" si="1"/>
        <v>1.0249778912846801</v>
      </c>
    </row>
    <row r="32" spans="1:49" ht="21" customHeight="1">
      <c r="A32" s="291" t="s">
        <v>296</v>
      </c>
      <c r="B32" s="284"/>
      <c r="C32" s="284"/>
      <c r="D32" s="284"/>
    </row>
  </sheetData>
  <sheetProtection formatCells="0" formatColumns="0" formatRows="0"/>
  <mergeCells count="5">
    <mergeCell ref="A2:D2"/>
    <mergeCell ref="A4:A5"/>
    <mergeCell ref="B4:B5"/>
    <mergeCell ref="C4:C5"/>
    <mergeCell ref="D4:D5"/>
  </mergeCells>
  <phoneticPr fontId="0" type="noConversion"/>
  <printOptions horizontalCentered="1"/>
  <pageMargins left="0.70833333333333304" right="0.70833333333333304" top="0.74791666666666701" bottom="0.74791666666666701" header="0.31458333333333299" footer="0.31458333333333299"/>
  <pageSetup paperSize="9" scale="92" fitToHeight="0"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Sheet12">
    <pageSetUpPr fitToPage="1"/>
  </sheetPr>
  <dimension ref="A1:AS25"/>
  <sheetViews>
    <sheetView showGridLines="0" showZeros="0" view="pageBreakPreview" workbookViewId="0">
      <selection activeCell="R10" sqref="R10"/>
    </sheetView>
  </sheetViews>
  <sheetFormatPr defaultColWidth="9" defaultRowHeight="12"/>
  <cols>
    <col min="1" max="1" width="40.83203125" style="15" customWidth="1"/>
    <col min="2" max="3" width="17.6640625" style="282" customWidth="1"/>
    <col min="4" max="4" width="34.6640625" style="282" customWidth="1"/>
    <col min="5" max="45" width="12" style="15" customWidth="1"/>
    <col min="46" max="16384" width="9" style="15"/>
  </cols>
  <sheetData>
    <row r="1" spans="1:45" ht="19.5" customHeight="1">
      <c r="A1" s="14" t="s">
        <v>297</v>
      </c>
    </row>
    <row r="2" spans="1:45" ht="31.7" customHeight="1">
      <c r="A2" s="394" t="s">
        <v>5</v>
      </c>
      <c r="B2" s="399"/>
      <c r="C2" s="399"/>
      <c r="D2" s="39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row>
    <row r="3" spans="1:45" s="14" customFormat="1" ht="19.5" customHeight="1">
      <c r="A3" s="283"/>
      <c r="B3" s="284"/>
      <c r="C3" s="284"/>
      <c r="D3" s="285" t="s">
        <v>35</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row>
    <row r="4" spans="1:45" s="14" customFormat="1" ht="20.100000000000001" customHeight="1">
      <c r="A4" s="395" t="s">
        <v>298</v>
      </c>
      <c r="B4" s="397" t="s">
        <v>271</v>
      </c>
      <c r="C4" s="397" t="s">
        <v>272</v>
      </c>
      <c r="D4" s="397"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128"/>
    </row>
    <row r="5" spans="1:45" s="14" customFormat="1" ht="20.100000000000001" customHeight="1">
      <c r="A5" s="396" t="s">
        <v>299</v>
      </c>
      <c r="B5" s="398"/>
      <c r="C5" s="398"/>
      <c r="D5" s="398"/>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s="14" customFormat="1" ht="19.5" customHeight="1">
      <c r="A6" s="286" t="s">
        <v>299</v>
      </c>
      <c r="B6" s="235">
        <v>32910.910472000003</v>
      </c>
      <c r="C6" s="287">
        <v>29847.95</v>
      </c>
      <c r="D6" s="288">
        <f>C6/B6*100%</f>
        <v>0.906931761289135</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s="14" customFormat="1" ht="19.5" customHeight="1">
      <c r="A7" s="286" t="s">
        <v>300</v>
      </c>
      <c r="B7" s="235">
        <v>729</v>
      </c>
      <c r="C7" s="287"/>
      <c r="D7" s="288"/>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row>
    <row r="8" spans="1:45" s="14" customFormat="1" ht="19.5" customHeight="1">
      <c r="A8" s="286" t="s">
        <v>301</v>
      </c>
      <c r="B8" s="235"/>
      <c r="C8" s="287"/>
      <c r="D8" s="288"/>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row>
    <row r="9" spans="1:45" s="14" customFormat="1" ht="19.5" customHeight="1">
      <c r="A9" s="286" t="s">
        <v>302</v>
      </c>
      <c r="B9" s="235"/>
      <c r="C9" s="287"/>
      <c r="D9" s="288"/>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row>
    <row r="10" spans="1:45" s="14" customFormat="1" ht="19.5" customHeight="1">
      <c r="A10" s="286" t="s">
        <v>303</v>
      </c>
      <c r="B10" s="235">
        <v>19477.112925000001</v>
      </c>
      <c r="C10" s="287">
        <v>7100</v>
      </c>
      <c r="D10" s="288">
        <f t="shared" ref="D10:D24" si="0">C10/B10*100%</f>
        <v>0.36453041204514097</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spans="1:45" s="14" customFormat="1" ht="19.5" customHeight="1">
      <c r="A11" s="286" t="s">
        <v>304</v>
      </c>
      <c r="B11" s="235">
        <v>8232.1413639999992</v>
      </c>
      <c r="C11" s="287">
        <v>8375.11</v>
      </c>
      <c r="D11" s="288">
        <f t="shared" si="0"/>
        <v>1.01736712596132</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spans="1:45" s="14" customFormat="1" ht="19.5" customHeight="1">
      <c r="A12" s="286" t="s">
        <v>305</v>
      </c>
      <c r="B12" s="235">
        <v>128.37100899999999</v>
      </c>
      <c r="C12" s="287">
        <v>218.71</v>
      </c>
      <c r="D12" s="288">
        <f t="shared" si="0"/>
        <v>1.70373358987932</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spans="1:45" s="14" customFormat="1" ht="19.5" customHeight="1">
      <c r="A13" s="286" t="s">
        <v>306</v>
      </c>
      <c r="B13" s="235">
        <v>1519.54</v>
      </c>
      <c r="C13" s="287">
        <v>2600</v>
      </c>
      <c r="D13" s="288">
        <f t="shared" si="0"/>
        <v>1.71104413177672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45" s="14" customFormat="1" ht="19.5" customHeight="1">
      <c r="A14" s="286" t="s">
        <v>307</v>
      </c>
      <c r="B14" s="235">
        <f>270468.132787-28.74</f>
        <v>270439.39278699999</v>
      </c>
      <c r="C14" s="287">
        <v>165596.6</v>
      </c>
      <c r="D14" s="288">
        <f t="shared" si="0"/>
        <v>0.61232425606880803</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spans="1:45" s="14" customFormat="1" ht="19.5" customHeight="1">
      <c r="A15" s="286" t="s">
        <v>308</v>
      </c>
      <c r="B15" s="235">
        <v>135</v>
      </c>
      <c r="C15" s="287"/>
      <c r="D15" s="288">
        <f t="shared" si="0"/>
        <v>0</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45" s="14" customFormat="1" ht="19.5" customHeight="1">
      <c r="A16" s="286" t="s">
        <v>309</v>
      </c>
      <c r="B16" s="235">
        <v>76142.505848999994</v>
      </c>
      <c r="C16" s="287">
        <v>60230</v>
      </c>
      <c r="D16" s="288">
        <f t="shared" si="0"/>
        <v>0.79101678265545305</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spans="1:45" s="14" customFormat="1" ht="19.5" customHeight="1">
      <c r="A17" s="286" t="s">
        <v>310</v>
      </c>
      <c r="B17" s="235">
        <f>3884.75+1609.21</f>
        <v>5493.96</v>
      </c>
      <c r="C17" s="287"/>
      <c r="D17" s="288">
        <f t="shared" si="0"/>
        <v>0</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spans="1:45" s="14" customFormat="1" ht="19.5" customHeight="1">
      <c r="A18" s="286" t="s">
        <v>311</v>
      </c>
      <c r="B18" s="235">
        <v>432</v>
      </c>
      <c r="C18" s="287"/>
      <c r="D18" s="288">
        <f t="shared" si="0"/>
        <v>0</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spans="1:45" s="14" customFormat="1" ht="19.5" customHeight="1">
      <c r="A19" s="286" t="s">
        <v>312</v>
      </c>
      <c r="B19" s="235"/>
      <c r="C19" s="287"/>
      <c r="D19" s="288"/>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row r="20" spans="1:45" s="14" customFormat="1" ht="19.5" customHeight="1">
      <c r="A20" s="286" t="s">
        <v>313</v>
      </c>
      <c r="B20" s="235">
        <v>1799.0524</v>
      </c>
      <c r="C20" s="287">
        <v>2931.79</v>
      </c>
      <c r="D20" s="288">
        <f t="shared" si="0"/>
        <v>1.6296301319516899</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s="14" customFormat="1" ht="19.5" customHeight="1">
      <c r="A21" s="286" t="s">
        <v>314</v>
      </c>
      <c r="B21" s="235">
        <v>1965.6934679999999</v>
      </c>
      <c r="C21" s="287">
        <v>2703.46</v>
      </c>
      <c r="D21" s="288">
        <f t="shared" si="0"/>
        <v>1.37532125125829</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row>
    <row r="22" spans="1:45" s="14" customFormat="1" ht="18.95" customHeight="1">
      <c r="A22" s="286" t="s">
        <v>315</v>
      </c>
      <c r="B22" s="235"/>
      <c r="C22" s="287">
        <v>5000</v>
      </c>
      <c r="D22" s="28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row>
    <row r="23" spans="1:45" s="14" customFormat="1" ht="18.95" customHeight="1">
      <c r="A23" s="286" t="s">
        <v>316</v>
      </c>
      <c r="B23" s="235">
        <v>4901</v>
      </c>
      <c r="C23" s="287">
        <v>4841</v>
      </c>
      <c r="D23" s="288">
        <f t="shared" si="0"/>
        <v>0.98775760048969596</v>
      </c>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row>
    <row r="24" spans="1:45" s="14" customFormat="1" ht="19.5" customHeight="1">
      <c r="A24" s="289" t="s">
        <v>317</v>
      </c>
      <c r="B24" s="290">
        <f>SUM(B6:B23)</f>
        <v>424305.68027399998</v>
      </c>
      <c r="C24" s="290">
        <f>SUM(C6:C23)</f>
        <v>289444.62</v>
      </c>
      <c r="D24" s="288">
        <f t="shared" si="0"/>
        <v>0.68216060603546003</v>
      </c>
    </row>
    <row r="25" spans="1:45" ht="28.5" customHeight="1">
      <c r="A25" s="291" t="s">
        <v>296</v>
      </c>
      <c r="B25" s="284"/>
      <c r="C25" s="284"/>
      <c r="D25" s="284"/>
    </row>
  </sheetData>
  <sheetProtection formatCells="0" formatColumns="0" formatRows="0"/>
  <mergeCells count="5">
    <mergeCell ref="A2:D2"/>
    <mergeCell ref="A4:A5"/>
    <mergeCell ref="B4:B5"/>
    <mergeCell ref="C4:C5"/>
    <mergeCell ref="D4:D5"/>
  </mergeCells>
  <phoneticPr fontId="0" type="noConversion"/>
  <printOptions horizontalCentered="1"/>
  <pageMargins left="0.70833333333333304" right="0.70833333333333304" top="0.74791666666666701" bottom="0.74791666666666701" header="0.31458333333333299" footer="0.31458333333333299"/>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Sheet13"/>
  <dimension ref="A1:AN32"/>
  <sheetViews>
    <sheetView showGridLines="0" showZeros="0" view="pageBreakPreview" zoomScale="85" workbookViewId="0">
      <selection activeCell="H13" sqref="H13"/>
    </sheetView>
  </sheetViews>
  <sheetFormatPr defaultColWidth="9" defaultRowHeight="12"/>
  <cols>
    <col min="1" max="1" width="47" style="15" customWidth="1"/>
    <col min="2" max="2" width="18.1640625" style="282" customWidth="1"/>
    <col min="3" max="3" width="16.33203125" style="282" customWidth="1"/>
    <col min="4" max="4" width="34.6640625" style="282" customWidth="1"/>
    <col min="5" max="40" width="12" style="15" customWidth="1"/>
    <col min="41" max="16384" width="9" style="15"/>
  </cols>
  <sheetData>
    <row r="1" spans="1:40" ht="19.5" customHeight="1">
      <c r="A1" s="14" t="s">
        <v>318</v>
      </c>
      <c r="B1" s="292"/>
      <c r="C1" s="292"/>
      <c r="D1" s="292"/>
    </row>
    <row r="2" spans="1:40" ht="34.5" customHeight="1">
      <c r="A2" s="400" t="s">
        <v>6</v>
      </c>
      <c r="B2" s="400"/>
      <c r="C2" s="400"/>
      <c r="D2" s="400"/>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row>
    <row r="3" spans="1:40" ht="19.5" customHeight="1">
      <c r="A3" s="283"/>
      <c r="B3" s="284"/>
      <c r="C3" s="293" t="s">
        <v>269</v>
      </c>
      <c r="D3" s="285" t="s">
        <v>35</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row>
    <row r="4" spans="1:40" s="14" customFormat="1" ht="19.5" customHeight="1">
      <c r="A4" s="395" t="s">
        <v>270</v>
      </c>
      <c r="B4" s="397" t="s">
        <v>271</v>
      </c>
      <c r="C4" s="397" t="s">
        <v>272</v>
      </c>
      <c r="D4" s="401"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127"/>
    </row>
    <row r="5" spans="1:40" s="14" customFormat="1" ht="19.5" customHeight="1">
      <c r="A5" s="396"/>
      <c r="B5" s="398"/>
      <c r="C5" s="398"/>
      <c r="D5" s="401"/>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127"/>
    </row>
    <row r="6" spans="1:40" s="14" customFormat="1" ht="17.25" customHeight="1">
      <c r="A6" s="294" t="s">
        <v>38</v>
      </c>
      <c r="B6" s="287">
        <f>SUM(B7:B23)</f>
        <v>970855</v>
      </c>
      <c r="C6" s="287">
        <f>SUM(C7:C23)</f>
        <v>992126.37499999988</v>
      </c>
      <c r="D6" s="295">
        <f>C6/B6</f>
        <v>1.0219099402073428</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row>
    <row r="7" spans="1:40" s="14" customFormat="1" ht="17.25" customHeight="1">
      <c r="A7" s="296" t="s">
        <v>274</v>
      </c>
      <c r="B7" s="287">
        <v>456522</v>
      </c>
      <c r="C7" s="287">
        <f>B7*(1+2.5%)</f>
        <v>467935.05</v>
      </c>
      <c r="D7" s="295">
        <f t="shared" ref="D7:D31" si="0">C7/B7</f>
        <v>1.0249999999999999</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row>
    <row r="8" spans="1:40" s="14" customFormat="1" ht="17.25" customHeight="1">
      <c r="A8" s="296" t="s">
        <v>275</v>
      </c>
      <c r="B8" s="287"/>
      <c r="C8" s="287">
        <f t="shared" ref="C8" si="1">B8*(1+2.5%)</f>
        <v>0</v>
      </c>
      <c r="D8" s="295"/>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row>
    <row r="9" spans="1:40" s="14" customFormat="1" ht="17.25" customHeight="1">
      <c r="A9" s="296" t="s">
        <v>276</v>
      </c>
      <c r="B9" s="287">
        <v>187935</v>
      </c>
      <c r="C9" s="287">
        <f>B9*(1+2.5%)</f>
        <v>192633.37499999997</v>
      </c>
      <c r="D9" s="295">
        <f t="shared" si="0"/>
        <v>1.0249999999999999</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row>
    <row r="10" spans="1:40" s="14" customFormat="1" ht="17.25" customHeight="1">
      <c r="A10" s="296" t="s">
        <v>277</v>
      </c>
      <c r="B10" s="287"/>
      <c r="C10" s="287"/>
      <c r="D10" s="295"/>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row>
    <row r="11" spans="1:40" s="14" customFormat="1" ht="17.25" customHeight="1">
      <c r="A11" s="296" t="s">
        <v>278</v>
      </c>
      <c r="B11" s="287">
        <v>38424</v>
      </c>
      <c r="C11" s="287">
        <f>B11*(1+2.5%)</f>
        <v>39384.6</v>
      </c>
      <c r="D11" s="295">
        <f t="shared" si="0"/>
        <v>1.0249999999999999</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s="14" customFormat="1" ht="17.25" customHeight="1">
      <c r="A12" s="296" t="s">
        <v>279</v>
      </c>
      <c r="B12" s="287">
        <v>1374</v>
      </c>
      <c r="C12" s="287">
        <f t="shared" ref="C12:C25" si="2">B12*(1+2.5%)</f>
        <v>1408.35</v>
      </c>
      <c r="D12" s="295">
        <f t="shared" si="0"/>
        <v>1.0249999999999999</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row>
    <row r="13" spans="1:40" s="14" customFormat="1" ht="17.25" customHeight="1">
      <c r="A13" s="296" t="s">
        <v>280</v>
      </c>
      <c r="B13" s="287">
        <v>91998</v>
      </c>
      <c r="C13" s="287">
        <f t="shared" si="2"/>
        <v>94297.95</v>
      </c>
      <c r="D13" s="295">
        <f t="shared" si="0"/>
        <v>1.0249999999999999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row>
    <row r="14" spans="1:40" s="14" customFormat="1" ht="17.25" customHeight="1">
      <c r="A14" s="296" t="s">
        <v>281</v>
      </c>
      <c r="B14" s="287">
        <v>41402</v>
      </c>
      <c r="C14" s="287">
        <f t="shared" si="2"/>
        <v>42437.049999999996</v>
      </c>
      <c r="D14" s="295">
        <f t="shared" si="0"/>
        <v>1.0249999999999999</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row>
    <row r="15" spans="1:40" s="14" customFormat="1" ht="17.25" customHeight="1">
      <c r="A15" s="296" t="s">
        <v>282</v>
      </c>
      <c r="B15" s="287">
        <v>20536</v>
      </c>
      <c r="C15" s="287">
        <f t="shared" si="2"/>
        <v>21049.399999999998</v>
      </c>
      <c r="D15" s="295">
        <f t="shared" si="0"/>
        <v>1.0249999999999999</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row>
    <row r="16" spans="1:40" s="14" customFormat="1" ht="17.25" customHeight="1">
      <c r="A16" s="296" t="s">
        <v>283</v>
      </c>
      <c r="B16" s="287">
        <v>14130</v>
      </c>
      <c r="C16" s="287">
        <f t="shared" si="2"/>
        <v>14483.249999999998</v>
      </c>
      <c r="D16" s="295">
        <f t="shared" si="0"/>
        <v>1.0249999999999999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row>
    <row r="17" spans="1:40" s="14" customFormat="1" ht="17.25" customHeight="1">
      <c r="A17" s="296" t="s">
        <v>284</v>
      </c>
      <c r="B17" s="287">
        <v>81631</v>
      </c>
      <c r="C17" s="287">
        <f>B17*(1+2.5%)-3000</f>
        <v>80671.774999999994</v>
      </c>
      <c r="D17" s="295">
        <f t="shared" si="0"/>
        <v>0.98824925579742984</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1:40" s="14" customFormat="1" ht="17.25" customHeight="1">
      <c r="A18" s="296" t="s">
        <v>285</v>
      </c>
      <c r="B18" s="287">
        <v>13</v>
      </c>
      <c r="C18" s="287">
        <f t="shared" si="2"/>
        <v>13.324999999999999</v>
      </c>
      <c r="D18" s="295">
        <f t="shared" si="0"/>
        <v>1.0249999999999999</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row>
    <row r="19" spans="1:40" s="14" customFormat="1" ht="17.25" customHeight="1">
      <c r="A19" s="296" t="s">
        <v>286</v>
      </c>
      <c r="B19" s="287">
        <v>4393</v>
      </c>
      <c r="C19" s="287">
        <f t="shared" si="2"/>
        <v>4502.8249999999998</v>
      </c>
      <c r="D19" s="295">
        <f t="shared" si="0"/>
        <v>1.0249999999999999</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row>
    <row r="20" spans="1:40" s="14" customFormat="1" ht="17.25" customHeight="1">
      <c r="A20" s="296" t="s">
        <v>287</v>
      </c>
      <c r="B20" s="287">
        <v>27712</v>
      </c>
      <c r="C20" s="287">
        <f t="shared" si="2"/>
        <v>28404.799999999999</v>
      </c>
      <c r="D20" s="295">
        <f t="shared" si="0"/>
        <v>1.0249999999999999</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row>
    <row r="21" spans="1:40" s="14" customFormat="1" ht="17.25" customHeight="1">
      <c r="A21" s="296" t="s">
        <v>288</v>
      </c>
      <c r="B21" s="287"/>
      <c r="C21" s="287"/>
      <c r="D21" s="29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row>
    <row r="22" spans="1:40" s="14" customFormat="1" ht="17.25" customHeight="1">
      <c r="A22" s="296" t="s">
        <v>54</v>
      </c>
      <c r="B22" s="287">
        <v>4781</v>
      </c>
      <c r="C22" s="287">
        <f t="shared" si="2"/>
        <v>4900.5249999999996</v>
      </c>
      <c r="D22" s="295">
        <f t="shared" si="0"/>
        <v>1.0249999999999999</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row>
    <row r="23" spans="1:40" s="14" customFormat="1" ht="17.25" customHeight="1">
      <c r="A23" s="297" t="s">
        <v>55</v>
      </c>
      <c r="B23" s="287">
        <v>4</v>
      </c>
      <c r="C23" s="287">
        <f t="shared" si="2"/>
        <v>4.0999999999999996</v>
      </c>
      <c r="D23" s="295"/>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row>
    <row r="24" spans="1:40" s="14" customFormat="1" ht="17.25" customHeight="1">
      <c r="A24" s="294" t="s">
        <v>56</v>
      </c>
      <c r="B24" s="287">
        <f>SUM(B25:B30)</f>
        <v>90264</v>
      </c>
      <c r="C24" s="287">
        <f>SUM(C25:C30)</f>
        <v>95498.164999999994</v>
      </c>
      <c r="D24" s="295">
        <f t="shared" si="0"/>
        <v>1.057987292829921</v>
      </c>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row>
    <row r="25" spans="1:40" s="14" customFormat="1" ht="17.25" customHeight="1">
      <c r="A25" s="298" t="s">
        <v>289</v>
      </c>
      <c r="B25" s="287">
        <v>78991</v>
      </c>
      <c r="C25" s="287">
        <f t="shared" si="2"/>
        <v>80965.774999999994</v>
      </c>
      <c r="D25" s="295">
        <f t="shared" si="0"/>
        <v>1.0249999999999999</v>
      </c>
    </row>
    <row r="26" spans="1:40" s="14" customFormat="1" ht="17.25" customHeight="1">
      <c r="A26" s="298" t="s">
        <v>290</v>
      </c>
      <c r="B26" s="287">
        <v>10605</v>
      </c>
      <c r="C26" s="287">
        <f>13000+847.69</f>
        <v>13847.69</v>
      </c>
      <c r="D26" s="295">
        <f t="shared" si="0"/>
        <v>1.3057699198491277</v>
      </c>
    </row>
    <row r="27" spans="1:40" s="14" customFormat="1" ht="17.25" customHeight="1">
      <c r="A27" s="296" t="s">
        <v>291</v>
      </c>
      <c r="B27" s="287"/>
      <c r="C27" s="287"/>
      <c r="D27" s="295"/>
    </row>
    <row r="28" spans="1:40" s="14" customFormat="1" ht="17.25" customHeight="1">
      <c r="A28" s="296" t="s">
        <v>319</v>
      </c>
      <c r="B28" s="287"/>
      <c r="C28" s="287"/>
      <c r="D28" s="295"/>
    </row>
    <row r="29" spans="1:40" s="14" customFormat="1" ht="17.25" customHeight="1">
      <c r="A29" s="298" t="s">
        <v>293</v>
      </c>
      <c r="B29" s="287">
        <v>668</v>
      </c>
      <c r="C29" s="287">
        <f t="shared" ref="C29" si="3">B29*(1+2.5%)</f>
        <v>684.69999999999993</v>
      </c>
      <c r="D29" s="295">
        <f t="shared" si="0"/>
        <v>1.0249999999999999</v>
      </c>
    </row>
    <row r="30" spans="1:40" s="14" customFormat="1" ht="17.25" customHeight="1">
      <c r="A30" s="296" t="s">
        <v>294</v>
      </c>
      <c r="B30" s="287"/>
      <c r="C30" s="287"/>
      <c r="D30" s="295"/>
    </row>
    <row r="31" spans="1:40" s="21" customFormat="1" ht="17.25" customHeight="1">
      <c r="A31" s="289" t="s">
        <v>295</v>
      </c>
      <c r="B31" s="290">
        <v>1061120</v>
      </c>
      <c r="C31" s="290">
        <f>C6+C24</f>
        <v>1087624.5399999998</v>
      </c>
      <c r="D31" s="295">
        <f t="shared" si="0"/>
        <v>1.0249778912846801</v>
      </c>
    </row>
    <row r="32" spans="1:40" ht="24.75" customHeight="1">
      <c r="A32" s="291" t="s">
        <v>296</v>
      </c>
      <c r="B32" s="284"/>
      <c r="C32" s="284"/>
      <c r="D32" s="284"/>
    </row>
  </sheetData>
  <sheetProtection formatCells="0" formatColumns="0" formatRows="0"/>
  <mergeCells count="5">
    <mergeCell ref="A2:D2"/>
    <mergeCell ref="A4:A5"/>
    <mergeCell ref="B4:B5"/>
    <mergeCell ref="C4:C5"/>
    <mergeCell ref="D4:D5"/>
  </mergeCells>
  <phoneticPr fontId="0" type="noConversion"/>
  <printOptions horizontalCentered="1"/>
  <pageMargins left="0.23622047244094499" right="0.23622047244094499" top="0.74803149606299202" bottom="0.74803149606299202" header="0.31496062992126" footer="0.3149606299212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Sheet14">
    <pageSetUpPr fitToPage="1"/>
  </sheetPr>
  <dimension ref="A1:AS26"/>
  <sheetViews>
    <sheetView showGridLines="0" showZeros="0" view="pageBreakPreview" zoomScale="85" workbookViewId="0">
      <selection activeCell="H28" sqref="H28"/>
    </sheetView>
  </sheetViews>
  <sheetFormatPr defaultColWidth="9" defaultRowHeight="12"/>
  <cols>
    <col min="1" max="1" width="40.83203125" style="15" customWidth="1"/>
    <col min="2" max="3" width="17.6640625" style="282" customWidth="1"/>
    <col min="4" max="4" width="34.6640625" style="282" customWidth="1"/>
    <col min="5" max="45" width="12" style="15" customWidth="1"/>
    <col min="46" max="16384" width="9" style="15"/>
  </cols>
  <sheetData>
    <row r="1" spans="1:45" ht="19.5" customHeight="1">
      <c r="A1" s="14" t="s">
        <v>320</v>
      </c>
    </row>
    <row r="2" spans="1:45" ht="31.7" customHeight="1">
      <c r="A2" s="394" t="s">
        <v>7</v>
      </c>
      <c r="B2" s="399"/>
      <c r="C2" s="399"/>
      <c r="D2" s="39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row>
    <row r="3" spans="1:45" s="14" customFormat="1" ht="19.5" customHeight="1">
      <c r="A3" s="283"/>
      <c r="B3" s="284"/>
      <c r="C3" s="284"/>
      <c r="D3" s="285" t="s">
        <v>35</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row>
    <row r="4" spans="1:45" s="14" customFormat="1" ht="20.100000000000001" customHeight="1">
      <c r="A4" s="395" t="s">
        <v>298</v>
      </c>
      <c r="B4" s="397" t="s">
        <v>271</v>
      </c>
      <c r="C4" s="397" t="s">
        <v>272</v>
      </c>
      <c r="D4" s="397"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128"/>
    </row>
    <row r="5" spans="1:45" s="14" customFormat="1" ht="20.100000000000001" customHeight="1">
      <c r="A5" s="396" t="s">
        <v>299</v>
      </c>
      <c r="B5" s="398"/>
      <c r="C5" s="398"/>
      <c r="D5" s="398"/>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s="14" customFormat="1" ht="19.5" customHeight="1">
      <c r="A6" s="286" t="s">
        <v>299</v>
      </c>
      <c r="B6" s="235">
        <v>32910.910472000003</v>
      </c>
      <c r="C6" s="287">
        <v>29847.95</v>
      </c>
      <c r="D6" s="288">
        <f>C6/B6</f>
        <v>0.906931761289135</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s="14" customFormat="1" ht="19.5" customHeight="1">
      <c r="A7" s="286" t="s">
        <v>300</v>
      </c>
      <c r="B7" s="235">
        <v>729</v>
      </c>
      <c r="C7" s="287"/>
      <c r="D7" s="288"/>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row>
    <row r="8" spans="1:45" s="14" customFormat="1" ht="19.5" customHeight="1">
      <c r="A8" s="286" t="s">
        <v>301</v>
      </c>
      <c r="B8" s="235"/>
      <c r="C8" s="287"/>
      <c r="D8" s="288"/>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row>
    <row r="9" spans="1:45" s="14" customFormat="1" ht="19.5" customHeight="1">
      <c r="A9" s="286" t="s">
        <v>302</v>
      </c>
      <c r="B9" s="235"/>
      <c r="C9" s="287"/>
      <c r="D9" s="288"/>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row>
    <row r="10" spans="1:45" s="14" customFormat="1" ht="19.5" customHeight="1">
      <c r="A10" s="286" t="s">
        <v>303</v>
      </c>
      <c r="B10" s="235">
        <v>19477.112925000001</v>
      </c>
      <c r="C10" s="287">
        <v>7100</v>
      </c>
      <c r="D10" s="288">
        <f t="shared" ref="D10:D24" si="0">C10/B10</f>
        <v>0.36453041204514097</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spans="1:45" s="14" customFormat="1" ht="19.5" customHeight="1">
      <c r="A11" s="286" t="s">
        <v>304</v>
      </c>
      <c r="B11" s="235">
        <v>8232.1413639999992</v>
      </c>
      <c r="C11" s="287">
        <v>8375.11</v>
      </c>
      <c r="D11" s="288">
        <f t="shared" si="0"/>
        <v>1.01736712596132</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spans="1:45" s="14" customFormat="1" ht="19.5" customHeight="1">
      <c r="A12" s="286" t="s">
        <v>305</v>
      </c>
      <c r="B12" s="235">
        <v>128.37100899999999</v>
      </c>
      <c r="C12" s="287">
        <v>218.71</v>
      </c>
      <c r="D12" s="288">
        <f t="shared" si="0"/>
        <v>1.70373358987932</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spans="1:45" s="14" customFormat="1" ht="19.5" customHeight="1">
      <c r="A13" s="286" t="s">
        <v>306</v>
      </c>
      <c r="B13" s="235">
        <v>1519.54</v>
      </c>
      <c r="C13" s="287">
        <v>2600</v>
      </c>
      <c r="D13" s="288">
        <f t="shared" si="0"/>
        <v>1.71104413177672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45" s="14" customFormat="1" ht="19.5" customHeight="1">
      <c r="A14" s="286" t="s">
        <v>307</v>
      </c>
      <c r="B14" s="235">
        <v>270439.39278699999</v>
      </c>
      <c r="C14" s="287">
        <v>165596.6</v>
      </c>
      <c r="D14" s="288">
        <f t="shared" si="0"/>
        <v>0.61232425606880803</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spans="1:45" s="14" customFormat="1" ht="19.5" customHeight="1">
      <c r="A15" s="286" t="s">
        <v>308</v>
      </c>
      <c r="B15" s="235">
        <v>135</v>
      </c>
      <c r="C15" s="287"/>
      <c r="D15" s="288">
        <f t="shared" si="0"/>
        <v>0</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45" s="14" customFormat="1" ht="19.5" customHeight="1">
      <c r="A16" s="286" t="s">
        <v>309</v>
      </c>
      <c r="B16" s="235">
        <v>76142.505848999994</v>
      </c>
      <c r="C16" s="287">
        <v>60230</v>
      </c>
      <c r="D16" s="288">
        <f t="shared" si="0"/>
        <v>0.79101678265545305</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spans="1:45" s="14" customFormat="1" ht="19.5" customHeight="1">
      <c r="A17" s="286" t="s">
        <v>310</v>
      </c>
      <c r="B17" s="235">
        <v>5493.96</v>
      </c>
      <c r="C17" s="287"/>
      <c r="D17" s="288">
        <f t="shared" si="0"/>
        <v>0</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spans="1:45" s="14" customFormat="1" ht="19.5" customHeight="1">
      <c r="A18" s="286" t="s">
        <v>311</v>
      </c>
      <c r="B18" s="235">
        <v>432</v>
      </c>
      <c r="C18" s="287"/>
      <c r="D18" s="288">
        <f t="shared" si="0"/>
        <v>0</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spans="1:45" s="14" customFormat="1" ht="19.5" customHeight="1">
      <c r="A19" s="286" t="s">
        <v>312</v>
      </c>
      <c r="B19" s="235"/>
      <c r="C19" s="287"/>
      <c r="D19" s="288"/>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row r="20" spans="1:45" s="14" customFormat="1" ht="19.5" customHeight="1">
      <c r="A20" s="286" t="s">
        <v>313</v>
      </c>
      <c r="B20" s="235">
        <v>1799.0524</v>
      </c>
      <c r="C20" s="287">
        <v>2931.79</v>
      </c>
      <c r="D20" s="288">
        <f t="shared" si="0"/>
        <v>1.6296301319516899</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s="14" customFormat="1" ht="19.5" customHeight="1">
      <c r="A21" s="286" t="s">
        <v>314</v>
      </c>
      <c r="B21" s="235">
        <v>1965.6934679999999</v>
      </c>
      <c r="C21" s="287">
        <v>2703.46</v>
      </c>
      <c r="D21" s="288">
        <f t="shared" si="0"/>
        <v>1.37532125125829</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row>
    <row r="22" spans="1:45" s="14" customFormat="1" ht="18.95" customHeight="1">
      <c r="A22" s="286" t="s">
        <v>315</v>
      </c>
      <c r="B22" s="235"/>
      <c r="C22" s="287">
        <v>5000</v>
      </c>
      <c r="D22" s="28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row>
    <row r="23" spans="1:45" s="14" customFormat="1" ht="18.95" customHeight="1">
      <c r="A23" s="286" t="s">
        <v>316</v>
      </c>
      <c r="B23" s="235">
        <v>4901</v>
      </c>
      <c r="C23" s="287">
        <v>4841</v>
      </c>
      <c r="D23" s="288">
        <f t="shared" si="0"/>
        <v>0.98775760048969596</v>
      </c>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row>
    <row r="24" spans="1:45" s="14" customFormat="1" ht="19.5" customHeight="1">
      <c r="A24" s="289" t="s">
        <v>317</v>
      </c>
      <c r="B24" s="290">
        <f>SUM(B6:B23)</f>
        <v>424305.68027399998</v>
      </c>
      <c r="C24" s="290">
        <f>SUM(C6:C23)</f>
        <v>289444.62</v>
      </c>
      <c r="D24" s="288">
        <f t="shared" si="0"/>
        <v>0.68216060603546003</v>
      </c>
    </row>
    <row r="25" spans="1:45" ht="28.5" customHeight="1">
      <c r="A25" s="291" t="s">
        <v>296</v>
      </c>
      <c r="B25" s="284"/>
      <c r="C25" s="284"/>
      <c r="D25" s="284"/>
    </row>
    <row r="26" spans="1:45" ht="15.75">
      <c r="A26" s="25"/>
      <c r="B26" s="284"/>
      <c r="C26" s="284"/>
      <c r="D26" s="284"/>
    </row>
  </sheetData>
  <sheetProtection formatCells="0" formatColumns="0" formatRows="0"/>
  <mergeCells count="5">
    <mergeCell ref="A2:D2"/>
    <mergeCell ref="A4:A5"/>
    <mergeCell ref="B4:B5"/>
    <mergeCell ref="C4:C5"/>
    <mergeCell ref="D4:D5"/>
  </mergeCells>
  <phoneticPr fontId="0" type="noConversion"/>
  <printOptions horizontalCentered="1"/>
  <pageMargins left="0.70833333333333304" right="0.70833333333333304" top="0.74791666666666701" bottom="0.74791666666666701" header="0.31458333333333299" footer="0.31458333333333299"/>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Sheet15">
    <tabColor theme="0"/>
    <pageSetUpPr fitToPage="1"/>
  </sheetPr>
  <dimension ref="A1:G30"/>
  <sheetViews>
    <sheetView view="pageBreakPreview" zoomScale="85" workbookViewId="0">
      <selection activeCell="B5" sqref="B5"/>
    </sheetView>
  </sheetViews>
  <sheetFormatPr defaultColWidth="9" defaultRowHeight="12"/>
  <cols>
    <col min="1" max="1" width="53" style="257" customWidth="1"/>
    <col min="2" max="2" width="22.33203125" style="258" customWidth="1"/>
    <col min="3" max="3" width="49.83203125" style="257" customWidth="1"/>
    <col min="4" max="4" width="22.33203125" style="258" customWidth="1"/>
    <col min="5" max="6" width="9.33203125" style="257"/>
    <col min="7" max="7" width="9.6640625" style="257" customWidth="1"/>
    <col min="8" max="256" width="9.33203125" style="257"/>
    <col min="257" max="257" width="49.5" style="257" customWidth="1"/>
    <col min="258" max="258" width="22.33203125" style="257" customWidth="1"/>
    <col min="259" max="259" width="46.33203125" style="257" customWidth="1"/>
    <col min="260" max="260" width="22.33203125" style="257" customWidth="1"/>
    <col min="261" max="512" width="9.33203125" style="257"/>
    <col min="513" max="513" width="49.5" style="257" customWidth="1"/>
    <col min="514" max="514" width="22.33203125" style="257" customWidth="1"/>
    <col min="515" max="515" width="46.33203125" style="257" customWidth="1"/>
    <col min="516" max="516" width="22.33203125" style="257" customWidth="1"/>
    <col min="517" max="768" width="9.33203125" style="257"/>
    <col min="769" max="769" width="49.5" style="257" customWidth="1"/>
    <col min="770" max="770" width="22.33203125" style="257" customWidth="1"/>
    <col min="771" max="771" width="46.33203125" style="257" customWidth="1"/>
    <col min="772" max="772" width="22.33203125" style="257" customWidth="1"/>
    <col min="773" max="1024" width="9.33203125" style="257"/>
    <col min="1025" max="1025" width="49.5" style="257" customWidth="1"/>
    <col min="1026" max="1026" width="22.33203125" style="257" customWidth="1"/>
    <col min="1027" max="1027" width="46.33203125" style="257" customWidth="1"/>
    <col min="1028" max="1028" width="22.33203125" style="257" customWidth="1"/>
    <col min="1029" max="1280" width="9.33203125" style="257"/>
    <col min="1281" max="1281" width="49.5" style="257" customWidth="1"/>
    <col min="1282" max="1282" width="22.33203125" style="257" customWidth="1"/>
    <col min="1283" max="1283" width="46.33203125" style="257" customWidth="1"/>
    <col min="1284" max="1284" width="22.33203125" style="257" customWidth="1"/>
    <col min="1285" max="1536" width="9.33203125" style="257"/>
    <col min="1537" max="1537" width="49.5" style="257" customWidth="1"/>
    <col min="1538" max="1538" width="22.33203125" style="257" customWidth="1"/>
    <col min="1539" max="1539" width="46.33203125" style="257" customWidth="1"/>
    <col min="1540" max="1540" width="22.33203125" style="257" customWidth="1"/>
    <col min="1541" max="1792" width="9.33203125" style="257"/>
    <col min="1793" max="1793" width="49.5" style="257" customWidth="1"/>
    <col min="1794" max="1794" width="22.33203125" style="257" customWidth="1"/>
    <col min="1795" max="1795" width="46.33203125" style="257" customWidth="1"/>
    <col min="1796" max="1796" width="22.33203125" style="257" customWidth="1"/>
    <col min="1797" max="2048" width="9.33203125" style="257"/>
    <col min="2049" max="2049" width="49.5" style="257" customWidth="1"/>
    <col min="2050" max="2050" width="22.33203125" style="257" customWidth="1"/>
    <col min="2051" max="2051" width="46.33203125" style="257" customWidth="1"/>
    <col min="2052" max="2052" width="22.33203125" style="257" customWidth="1"/>
    <col min="2053" max="2304" width="9.33203125" style="257"/>
    <col min="2305" max="2305" width="49.5" style="257" customWidth="1"/>
    <col min="2306" max="2306" width="22.33203125" style="257" customWidth="1"/>
    <col min="2307" max="2307" width="46.33203125" style="257" customWidth="1"/>
    <col min="2308" max="2308" width="22.33203125" style="257" customWidth="1"/>
    <col min="2309" max="2560" width="9.33203125" style="257"/>
    <col min="2561" max="2561" width="49.5" style="257" customWidth="1"/>
    <col min="2562" max="2562" width="22.33203125" style="257" customWidth="1"/>
    <col min="2563" max="2563" width="46.33203125" style="257" customWidth="1"/>
    <col min="2564" max="2564" width="22.33203125" style="257" customWidth="1"/>
    <col min="2565" max="2816" width="9.33203125" style="257"/>
    <col min="2817" max="2817" width="49.5" style="257" customWidth="1"/>
    <col min="2818" max="2818" width="22.33203125" style="257" customWidth="1"/>
    <col min="2819" max="2819" width="46.33203125" style="257" customWidth="1"/>
    <col min="2820" max="2820" width="22.33203125" style="257" customWidth="1"/>
    <col min="2821" max="3072" width="9.33203125" style="257"/>
    <col min="3073" max="3073" width="49.5" style="257" customWidth="1"/>
    <col min="3074" max="3074" width="22.33203125" style="257" customWidth="1"/>
    <col min="3075" max="3075" width="46.33203125" style="257" customWidth="1"/>
    <col min="3076" max="3076" width="22.33203125" style="257" customWidth="1"/>
    <col min="3077" max="3328" width="9.33203125" style="257"/>
    <col min="3329" max="3329" width="49.5" style="257" customWidth="1"/>
    <col min="3330" max="3330" width="22.33203125" style="257" customWidth="1"/>
    <col min="3331" max="3331" width="46.33203125" style="257" customWidth="1"/>
    <col min="3332" max="3332" width="22.33203125" style="257" customWidth="1"/>
    <col min="3333" max="3584" width="9.33203125" style="257"/>
    <col min="3585" max="3585" width="49.5" style="257" customWidth="1"/>
    <col min="3586" max="3586" width="22.33203125" style="257" customWidth="1"/>
    <col min="3587" max="3587" width="46.33203125" style="257" customWidth="1"/>
    <col min="3588" max="3588" width="22.33203125" style="257" customWidth="1"/>
    <col min="3589" max="3840" width="9.33203125" style="257"/>
    <col min="3841" max="3841" width="49.5" style="257" customWidth="1"/>
    <col min="3842" max="3842" width="22.33203125" style="257" customWidth="1"/>
    <col min="3843" max="3843" width="46.33203125" style="257" customWidth="1"/>
    <col min="3844" max="3844" width="22.33203125" style="257" customWidth="1"/>
    <col min="3845" max="4096" width="9.33203125" style="257"/>
    <col min="4097" max="4097" width="49.5" style="257" customWidth="1"/>
    <col min="4098" max="4098" width="22.33203125" style="257" customWidth="1"/>
    <col min="4099" max="4099" width="46.33203125" style="257" customWidth="1"/>
    <col min="4100" max="4100" width="22.33203125" style="257" customWidth="1"/>
    <col min="4101" max="4352" width="9.33203125" style="257"/>
    <col min="4353" max="4353" width="49.5" style="257" customWidth="1"/>
    <col min="4354" max="4354" width="22.33203125" style="257" customWidth="1"/>
    <col min="4355" max="4355" width="46.33203125" style="257" customWidth="1"/>
    <col min="4356" max="4356" width="22.33203125" style="257" customWidth="1"/>
    <col min="4357" max="4608" width="9.33203125" style="257"/>
    <col min="4609" max="4609" width="49.5" style="257" customWidth="1"/>
    <col min="4610" max="4610" width="22.33203125" style="257" customWidth="1"/>
    <col min="4611" max="4611" width="46.33203125" style="257" customWidth="1"/>
    <col min="4612" max="4612" width="22.33203125" style="257" customWidth="1"/>
    <col min="4613" max="4864" width="9.33203125" style="257"/>
    <col min="4865" max="4865" width="49.5" style="257" customWidth="1"/>
    <col min="4866" max="4866" width="22.33203125" style="257" customWidth="1"/>
    <col min="4867" max="4867" width="46.33203125" style="257" customWidth="1"/>
    <col min="4868" max="4868" width="22.33203125" style="257" customWidth="1"/>
    <col min="4869" max="5120" width="9.33203125" style="257"/>
    <col min="5121" max="5121" width="49.5" style="257" customWidth="1"/>
    <col min="5122" max="5122" width="22.33203125" style="257" customWidth="1"/>
    <col min="5123" max="5123" width="46.33203125" style="257" customWidth="1"/>
    <col min="5124" max="5124" width="22.33203125" style="257" customWidth="1"/>
    <col min="5125" max="5376" width="9.33203125" style="257"/>
    <col min="5377" max="5377" width="49.5" style="257" customWidth="1"/>
    <col min="5378" max="5378" width="22.33203125" style="257" customWidth="1"/>
    <col min="5379" max="5379" width="46.33203125" style="257" customWidth="1"/>
    <col min="5380" max="5380" width="22.33203125" style="257" customWidth="1"/>
    <col min="5381" max="5632" width="9.33203125" style="257"/>
    <col min="5633" max="5633" width="49.5" style="257" customWidth="1"/>
    <col min="5634" max="5634" width="22.33203125" style="257" customWidth="1"/>
    <col min="5635" max="5635" width="46.33203125" style="257" customWidth="1"/>
    <col min="5636" max="5636" width="22.33203125" style="257" customWidth="1"/>
    <col min="5637" max="5888" width="9.33203125" style="257"/>
    <col min="5889" max="5889" width="49.5" style="257" customWidth="1"/>
    <col min="5890" max="5890" width="22.33203125" style="257" customWidth="1"/>
    <col min="5891" max="5891" width="46.33203125" style="257" customWidth="1"/>
    <col min="5892" max="5892" width="22.33203125" style="257" customWidth="1"/>
    <col min="5893" max="6144" width="9.33203125" style="257"/>
    <col min="6145" max="6145" width="49.5" style="257" customWidth="1"/>
    <col min="6146" max="6146" width="22.33203125" style="257" customWidth="1"/>
    <col min="6147" max="6147" width="46.33203125" style="257" customWidth="1"/>
    <col min="6148" max="6148" width="22.33203125" style="257" customWidth="1"/>
    <col min="6149" max="6400" width="9.33203125" style="257"/>
    <col min="6401" max="6401" width="49.5" style="257" customWidth="1"/>
    <col min="6402" max="6402" width="22.33203125" style="257" customWidth="1"/>
    <col min="6403" max="6403" width="46.33203125" style="257" customWidth="1"/>
    <col min="6404" max="6404" width="22.33203125" style="257" customWidth="1"/>
    <col min="6405" max="6656" width="9.33203125" style="257"/>
    <col min="6657" max="6657" width="49.5" style="257" customWidth="1"/>
    <col min="6658" max="6658" width="22.33203125" style="257" customWidth="1"/>
    <col min="6659" max="6659" width="46.33203125" style="257" customWidth="1"/>
    <col min="6660" max="6660" width="22.33203125" style="257" customWidth="1"/>
    <col min="6661" max="6912" width="9.33203125" style="257"/>
    <col min="6913" max="6913" width="49.5" style="257" customWidth="1"/>
    <col min="6914" max="6914" width="22.33203125" style="257" customWidth="1"/>
    <col min="6915" max="6915" width="46.33203125" style="257" customWidth="1"/>
    <col min="6916" max="6916" width="22.33203125" style="257" customWidth="1"/>
    <col min="6917" max="7168" width="9.33203125" style="257"/>
    <col min="7169" max="7169" width="49.5" style="257" customWidth="1"/>
    <col min="7170" max="7170" width="22.33203125" style="257" customWidth="1"/>
    <col min="7171" max="7171" width="46.33203125" style="257" customWidth="1"/>
    <col min="7172" max="7172" width="22.33203125" style="257" customWidth="1"/>
    <col min="7173" max="7424" width="9.33203125" style="257"/>
    <col min="7425" max="7425" width="49.5" style="257" customWidth="1"/>
    <col min="7426" max="7426" width="22.33203125" style="257" customWidth="1"/>
    <col min="7427" max="7427" width="46.33203125" style="257" customWidth="1"/>
    <col min="7428" max="7428" width="22.33203125" style="257" customWidth="1"/>
    <col min="7429" max="7680" width="9.33203125" style="257"/>
    <col min="7681" max="7681" width="49.5" style="257" customWidth="1"/>
    <col min="7682" max="7682" width="22.33203125" style="257" customWidth="1"/>
    <col min="7683" max="7683" width="46.33203125" style="257" customWidth="1"/>
    <col min="7684" max="7684" width="22.33203125" style="257" customWidth="1"/>
    <col min="7685" max="7936" width="9.33203125" style="257"/>
    <col min="7937" max="7937" width="49.5" style="257" customWidth="1"/>
    <col min="7938" max="7938" width="22.33203125" style="257" customWidth="1"/>
    <col min="7939" max="7939" width="46.33203125" style="257" customWidth="1"/>
    <col min="7940" max="7940" width="22.33203125" style="257" customWidth="1"/>
    <col min="7941" max="8192" width="9.33203125" style="257"/>
    <col min="8193" max="8193" width="49.5" style="257" customWidth="1"/>
    <col min="8194" max="8194" width="22.33203125" style="257" customWidth="1"/>
    <col min="8195" max="8195" width="46.33203125" style="257" customWidth="1"/>
    <col min="8196" max="8196" width="22.33203125" style="257" customWidth="1"/>
    <col min="8197" max="8448" width="9.33203125" style="257"/>
    <col min="8449" max="8449" width="49.5" style="257" customWidth="1"/>
    <col min="8450" max="8450" width="22.33203125" style="257" customWidth="1"/>
    <col min="8451" max="8451" width="46.33203125" style="257" customWidth="1"/>
    <col min="8452" max="8452" width="22.33203125" style="257" customWidth="1"/>
    <col min="8453" max="8704" width="9.33203125" style="257"/>
    <col min="8705" max="8705" width="49.5" style="257" customWidth="1"/>
    <col min="8706" max="8706" width="22.33203125" style="257" customWidth="1"/>
    <col min="8707" max="8707" width="46.33203125" style="257" customWidth="1"/>
    <col min="8708" max="8708" width="22.33203125" style="257" customWidth="1"/>
    <col min="8709" max="8960" width="9.33203125" style="257"/>
    <col min="8961" max="8961" width="49.5" style="257" customWidth="1"/>
    <col min="8962" max="8962" width="22.33203125" style="257" customWidth="1"/>
    <col min="8963" max="8963" width="46.33203125" style="257" customWidth="1"/>
    <col min="8964" max="8964" width="22.33203125" style="257" customWidth="1"/>
    <col min="8965" max="9216" width="9.33203125" style="257"/>
    <col min="9217" max="9217" width="49.5" style="257" customWidth="1"/>
    <col min="9218" max="9218" width="22.33203125" style="257" customWidth="1"/>
    <col min="9219" max="9219" width="46.33203125" style="257" customWidth="1"/>
    <col min="9220" max="9220" width="22.33203125" style="257" customWidth="1"/>
    <col min="9221" max="9472" width="9.33203125" style="257"/>
    <col min="9473" max="9473" width="49.5" style="257" customWidth="1"/>
    <col min="9474" max="9474" width="22.33203125" style="257" customWidth="1"/>
    <col min="9475" max="9475" width="46.33203125" style="257" customWidth="1"/>
    <col min="9476" max="9476" width="22.33203125" style="257" customWidth="1"/>
    <col min="9477" max="9728" width="9.33203125" style="257"/>
    <col min="9729" max="9729" width="49.5" style="257" customWidth="1"/>
    <col min="9730" max="9730" width="22.33203125" style="257" customWidth="1"/>
    <col min="9731" max="9731" width="46.33203125" style="257" customWidth="1"/>
    <col min="9732" max="9732" width="22.33203125" style="257" customWidth="1"/>
    <col min="9733" max="9984" width="9.33203125" style="257"/>
    <col min="9985" max="9985" width="49.5" style="257" customWidth="1"/>
    <col min="9986" max="9986" width="22.33203125" style="257" customWidth="1"/>
    <col min="9987" max="9987" width="46.33203125" style="257" customWidth="1"/>
    <col min="9988" max="9988" width="22.33203125" style="257" customWidth="1"/>
    <col min="9989" max="10240" width="9.33203125" style="257"/>
    <col min="10241" max="10241" width="49.5" style="257" customWidth="1"/>
    <col min="10242" max="10242" width="22.33203125" style="257" customWidth="1"/>
    <col min="10243" max="10243" width="46.33203125" style="257" customWidth="1"/>
    <col min="10244" max="10244" width="22.33203125" style="257" customWidth="1"/>
    <col min="10245" max="10496" width="9.33203125" style="257"/>
    <col min="10497" max="10497" width="49.5" style="257" customWidth="1"/>
    <col min="10498" max="10498" width="22.33203125" style="257" customWidth="1"/>
    <col min="10499" max="10499" width="46.33203125" style="257" customWidth="1"/>
    <col min="10500" max="10500" width="22.33203125" style="257" customWidth="1"/>
    <col min="10501" max="10752" width="9.33203125" style="257"/>
    <col min="10753" max="10753" width="49.5" style="257" customWidth="1"/>
    <col min="10754" max="10754" width="22.33203125" style="257" customWidth="1"/>
    <col min="10755" max="10755" width="46.33203125" style="257" customWidth="1"/>
    <col min="10756" max="10756" width="22.33203125" style="257" customWidth="1"/>
    <col min="10757" max="11008" width="9.33203125" style="257"/>
    <col min="11009" max="11009" width="49.5" style="257" customWidth="1"/>
    <col min="11010" max="11010" width="22.33203125" style="257" customWidth="1"/>
    <col min="11011" max="11011" width="46.33203125" style="257" customWidth="1"/>
    <col min="11012" max="11012" width="22.33203125" style="257" customWidth="1"/>
    <col min="11013" max="11264" width="9.33203125" style="257"/>
    <col min="11265" max="11265" width="49.5" style="257" customWidth="1"/>
    <col min="11266" max="11266" width="22.33203125" style="257" customWidth="1"/>
    <col min="11267" max="11267" width="46.33203125" style="257" customWidth="1"/>
    <col min="11268" max="11268" width="22.33203125" style="257" customWidth="1"/>
    <col min="11269" max="11520" width="9.33203125" style="257"/>
    <col min="11521" max="11521" width="49.5" style="257" customWidth="1"/>
    <col min="11522" max="11522" width="22.33203125" style="257" customWidth="1"/>
    <col min="11523" max="11523" width="46.33203125" style="257" customWidth="1"/>
    <col min="11524" max="11524" width="22.33203125" style="257" customWidth="1"/>
    <col min="11525" max="11776" width="9.33203125" style="257"/>
    <col min="11777" max="11777" width="49.5" style="257" customWidth="1"/>
    <col min="11778" max="11778" width="22.33203125" style="257" customWidth="1"/>
    <col min="11779" max="11779" width="46.33203125" style="257" customWidth="1"/>
    <col min="11780" max="11780" width="22.33203125" style="257" customWidth="1"/>
    <col min="11781" max="12032" width="9.33203125" style="257"/>
    <col min="12033" max="12033" width="49.5" style="257" customWidth="1"/>
    <col min="12034" max="12034" width="22.33203125" style="257" customWidth="1"/>
    <col min="12035" max="12035" width="46.33203125" style="257" customWidth="1"/>
    <col min="12036" max="12036" width="22.33203125" style="257" customWidth="1"/>
    <col min="12037" max="12288" width="9.33203125" style="257"/>
    <col min="12289" max="12289" width="49.5" style="257" customWidth="1"/>
    <col min="12290" max="12290" width="22.33203125" style="257" customWidth="1"/>
    <col min="12291" max="12291" width="46.33203125" style="257" customWidth="1"/>
    <col min="12292" max="12292" width="22.33203125" style="257" customWidth="1"/>
    <col min="12293" max="12544" width="9.33203125" style="257"/>
    <col min="12545" max="12545" width="49.5" style="257" customWidth="1"/>
    <col min="12546" max="12546" width="22.33203125" style="257" customWidth="1"/>
    <col min="12547" max="12547" width="46.33203125" style="257" customWidth="1"/>
    <col min="12548" max="12548" width="22.33203125" style="257" customWidth="1"/>
    <col min="12549" max="12800" width="9.33203125" style="257"/>
    <col min="12801" max="12801" width="49.5" style="257" customWidth="1"/>
    <col min="12802" max="12802" width="22.33203125" style="257" customWidth="1"/>
    <col min="12803" max="12803" width="46.33203125" style="257" customWidth="1"/>
    <col min="12804" max="12804" width="22.33203125" style="257" customWidth="1"/>
    <col min="12805" max="13056" width="9.33203125" style="257"/>
    <col min="13057" max="13057" width="49.5" style="257" customWidth="1"/>
    <col min="13058" max="13058" width="22.33203125" style="257" customWidth="1"/>
    <col min="13059" max="13059" width="46.33203125" style="257" customWidth="1"/>
    <col min="13060" max="13060" width="22.33203125" style="257" customWidth="1"/>
    <col min="13061" max="13312" width="9.33203125" style="257"/>
    <col min="13313" max="13313" width="49.5" style="257" customWidth="1"/>
    <col min="13314" max="13314" width="22.33203125" style="257" customWidth="1"/>
    <col min="13315" max="13315" width="46.33203125" style="257" customWidth="1"/>
    <col min="13316" max="13316" width="22.33203125" style="257" customWidth="1"/>
    <col min="13317" max="13568" width="9.33203125" style="257"/>
    <col min="13569" max="13569" width="49.5" style="257" customWidth="1"/>
    <col min="13570" max="13570" width="22.33203125" style="257" customWidth="1"/>
    <col min="13571" max="13571" width="46.33203125" style="257" customWidth="1"/>
    <col min="13572" max="13572" width="22.33203125" style="257" customWidth="1"/>
    <col min="13573" max="13824" width="9.33203125" style="257"/>
    <col min="13825" max="13825" width="49.5" style="257" customWidth="1"/>
    <col min="13826" max="13826" width="22.33203125" style="257" customWidth="1"/>
    <col min="13827" max="13827" width="46.33203125" style="257" customWidth="1"/>
    <col min="13828" max="13828" width="22.33203125" style="257" customWidth="1"/>
    <col min="13829" max="14080" width="9.33203125" style="257"/>
    <col min="14081" max="14081" width="49.5" style="257" customWidth="1"/>
    <col min="14082" max="14082" width="22.33203125" style="257" customWidth="1"/>
    <col min="14083" max="14083" width="46.33203125" style="257" customWidth="1"/>
    <col min="14084" max="14084" width="22.33203125" style="257" customWidth="1"/>
    <col min="14085" max="14336" width="9.33203125" style="257"/>
    <col min="14337" max="14337" width="49.5" style="257" customWidth="1"/>
    <col min="14338" max="14338" width="22.33203125" style="257" customWidth="1"/>
    <col min="14339" max="14339" width="46.33203125" style="257" customWidth="1"/>
    <col min="14340" max="14340" width="22.33203125" style="257" customWidth="1"/>
    <col min="14341" max="14592" width="9.33203125" style="257"/>
    <col min="14593" max="14593" width="49.5" style="257" customWidth="1"/>
    <col min="14594" max="14594" width="22.33203125" style="257" customWidth="1"/>
    <col min="14595" max="14595" width="46.33203125" style="257" customWidth="1"/>
    <col min="14596" max="14596" width="22.33203125" style="257" customWidth="1"/>
    <col min="14597" max="14848" width="9.33203125" style="257"/>
    <col min="14849" max="14849" width="49.5" style="257" customWidth="1"/>
    <col min="14850" max="14850" width="22.33203125" style="257" customWidth="1"/>
    <col min="14851" max="14851" width="46.33203125" style="257" customWidth="1"/>
    <col min="14852" max="14852" width="22.33203125" style="257" customWidth="1"/>
    <col min="14853" max="15104" width="9.33203125" style="257"/>
    <col min="15105" max="15105" width="49.5" style="257" customWidth="1"/>
    <col min="15106" max="15106" width="22.33203125" style="257" customWidth="1"/>
    <col min="15107" max="15107" width="46.33203125" style="257" customWidth="1"/>
    <col min="15108" max="15108" width="22.33203125" style="257" customWidth="1"/>
    <col min="15109" max="15360" width="9.33203125" style="257"/>
    <col min="15361" max="15361" width="49.5" style="257" customWidth="1"/>
    <col min="15362" max="15362" width="22.33203125" style="257" customWidth="1"/>
    <col min="15363" max="15363" width="46.33203125" style="257" customWidth="1"/>
    <col min="15364" max="15364" width="22.33203125" style="257" customWidth="1"/>
    <col min="15365" max="15616" width="9.33203125" style="257"/>
    <col min="15617" max="15617" width="49.5" style="257" customWidth="1"/>
    <col min="15618" max="15618" width="22.33203125" style="257" customWidth="1"/>
    <col min="15619" max="15619" width="46.33203125" style="257" customWidth="1"/>
    <col min="15620" max="15620" width="22.33203125" style="257" customWidth="1"/>
    <col min="15621" max="15872" width="9.33203125" style="257"/>
    <col min="15873" max="15873" width="49.5" style="257" customWidth="1"/>
    <col min="15874" max="15874" width="22.33203125" style="257" customWidth="1"/>
    <col min="15875" max="15875" width="46.33203125" style="257" customWidth="1"/>
    <col min="15876" max="15876" width="22.33203125" style="257" customWidth="1"/>
    <col min="15877" max="16128" width="9.33203125" style="257"/>
    <col min="16129" max="16129" width="49.5" style="257" customWidth="1"/>
    <col min="16130" max="16130" width="22.33203125" style="257" customWidth="1"/>
    <col min="16131" max="16131" width="46.33203125" style="257" customWidth="1"/>
    <col min="16132" max="16132" width="22.33203125" style="257" customWidth="1"/>
    <col min="16133" max="16384" width="9.33203125" style="257"/>
  </cols>
  <sheetData>
    <row r="1" spans="1:7" ht="15.75">
      <c r="A1" s="259" t="s">
        <v>321</v>
      </c>
      <c r="B1" s="260"/>
      <c r="C1" s="261"/>
      <c r="D1" s="260"/>
    </row>
    <row r="2" spans="1:7" ht="37.5" customHeight="1">
      <c r="A2" s="402" t="s">
        <v>8</v>
      </c>
      <c r="B2" s="402"/>
      <c r="C2" s="402"/>
      <c r="D2" s="402"/>
    </row>
    <row r="3" spans="1:7" ht="15.75">
      <c r="A3" s="262"/>
      <c r="B3" s="263"/>
      <c r="C3" s="403" t="s">
        <v>35</v>
      </c>
      <c r="D3" s="403"/>
    </row>
    <row r="4" spans="1:7" ht="24.95" customHeight="1">
      <c r="A4" s="204" t="s">
        <v>322</v>
      </c>
      <c r="B4" s="264" t="s">
        <v>272</v>
      </c>
      <c r="C4" s="204" t="s">
        <v>323</v>
      </c>
      <c r="D4" s="264" t="s">
        <v>272</v>
      </c>
    </row>
    <row r="5" spans="1:7" ht="21.95" customHeight="1">
      <c r="A5" s="74" t="s">
        <v>324</v>
      </c>
      <c r="B5" s="63">
        <v>1091345.8899999999</v>
      </c>
      <c r="C5" s="265" t="s">
        <v>325</v>
      </c>
      <c r="D5" s="266">
        <v>284444.62</v>
      </c>
    </row>
    <row r="6" spans="1:7" ht="21.95" customHeight="1">
      <c r="A6" s="267" t="s">
        <v>326</v>
      </c>
      <c r="B6" s="63"/>
      <c r="C6" s="265" t="s">
        <v>327</v>
      </c>
      <c r="D6" s="266">
        <v>5000</v>
      </c>
    </row>
    <row r="7" spans="1:7" ht="21.95" customHeight="1">
      <c r="A7" s="268" t="s">
        <v>328</v>
      </c>
      <c r="B7" s="63">
        <v>-151252</v>
      </c>
      <c r="C7" s="269" t="s">
        <v>329</v>
      </c>
      <c r="D7" s="266"/>
    </row>
    <row r="8" spans="1:7" ht="21.95" customHeight="1">
      <c r="A8" s="270" t="s">
        <v>330</v>
      </c>
      <c r="B8" s="63"/>
      <c r="C8" s="269" t="s">
        <v>331</v>
      </c>
      <c r="D8" s="266"/>
    </row>
    <row r="9" spans="1:7" ht="21.95" customHeight="1">
      <c r="A9" s="269" t="s">
        <v>332</v>
      </c>
      <c r="B9" s="63"/>
      <c r="C9" s="270" t="s">
        <v>333</v>
      </c>
      <c r="D9" s="266"/>
    </row>
    <row r="10" spans="1:7" ht="21.95" customHeight="1">
      <c r="A10" s="268" t="s">
        <v>334</v>
      </c>
      <c r="B10" s="63"/>
      <c r="C10" s="269" t="s">
        <v>335</v>
      </c>
      <c r="D10" s="63"/>
    </row>
    <row r="11" spans="1:7" ht="21.95" customHeight="1">
      <c r="A11" s="268" t="s">
        <v>336</v>
      </c>
      <c r="B11" s="63"/>
      <c r="C11" s="269" t="s">
        <v>337</v>
      </c>
      <c r="D11" s="266">
        <v>618211</v>
      </c>
    </row>
    <row r="12" spans="1:7" ht="21.95" customHeight="1">
      <c r="A12" s="268" t="s">
        <v>338</v>
      </c>
      <c r="B12" s="63"/>
      <c r="C12" s="269" t="s">
        <v>339</v>
      </c>
      <c r="D12" s="266"/>
    </row>
    <row r="13" spans="1:7" ht="21.95" customHeight="1">
      <c r="A13" s="268" t="s">
        <v>340</v>
      </c>
      <c r="B13" s="63">
        <v>92746</v>
      </c>
      <c r="C13" s="269" t="s">
        <v>341</v>
      </c>
      <c r="D13" s="266"/>
    </row>
    <row r="14" spans="1:7" ht="21.95" customHeight="1">
      <c r="A14" s="268" t="s">
        <v>342</v>
      </c>
      <c r="B14" s="63"/>
      <c r="C14" s="269" t="s">
        <v>343</v>
      </c>
      <c r="D14" s="266">
        <v>131980.71</v>
      </c>
    </row>
    <row r="15" spans="1:7" ht="21.95" customHeight="1">
      <c r="A15" s="268" t="s">
        <v>344</v>
      </c>
      <c r="B15" s="63">
        <v>6796.44</v>
      </c>
      <c r="C15" s="269" t="s">
        <v>345</v>
      </c>
      <c r="D15" s="266"/>
    </row>
    <row r="16" spans="1:7" ht="21.95" customHeight="1">
      <c r="A16" s="268" t="s">
        <v>346</v>
      </c>
      <c r="B16" s="63"/>
      <c r="C16" s="269" t="s">
        <v>347</v>
      </c>
      <c r="D16" s="266"/>
      <c r="G16" s="258"/>
    </row>
    <row r="17" spans="1:4" ht="21.95" customHeight="1">
      <c r="A17" s="271"/>
      <c r="B17" s="272"/>
      <c r="C17" s="269" t="s">
        <v>348</v>
      </c>
      <c r="D17" s="266"/>
    </row>
    <row r="18" spans="1:4" ht="21.95" customHeight="1">
      <c r="A18" s="271"/>
      <c r="B18" s="272"/>
      <c r="C18" s="269" t="s">
        <v>349</v>
      </c>
      <c r="D18" s="266"/>
    </row>
    <row r="19" spans="1:4" ht="21.95" customHeight="1">
      <c r="A19" s="273" t="s">
        <v>350</v>
      </c>
      <c r="B19" s="274">
        <f>B5+B6+B7+B10+B11+B12+B13+B14+B15+B16</f>
        <v>1039636.33</v>
      </c>
      <c r="C19" s="273" t="s">
        <v>351</v>
      </c>
      <c r="D19" s="274">
        <f>D5+D6+D7+D8+D11+D12+D13+D14+D15+D16+D17+D18</f>
        <v>1039636.33</v>
      </c>
    </row>
    <row r="20" spans="1:4" ht="21" customHeight="1">
      <c r="A20" s="275" t="s">
        <v>296</v>
      </c>
      <c r="B20" s="276"/>
      <c r="C20" s="277"/>
      <c r="D20" s="276"/>
    </row>
    <row r="21" spans="1:4" ht="15" customHeight="1">
      <c r="A21" s="277"/>
      <c r="B21" s="276"/>
      <c r="C21" s="278"/>
      <c r="D21" s="279"/>
    </row>
    <row r="22" spans="1:4" ht="15" customHeight="1">
      <c r="C22" s="280"/>
      <c r="D22" s="281"/>
    </row>
    <row r="23" spans="1:4">
      <c r="B23" s="257"/>
      <c r="D23" s="257"/>
    </row>
    <row r="24" spans="1:4">
      <c r="B24" s="257"/>
      <c r="D24" s="257"/>
    </row>
    <row r="25" spans="1:4">
      <c r="B25" s="257"/>
      <c r="D25" s="257"/>
    </row>
    <row r="26" spans="1:4">
      <c r="B26" s="257"/>
      <c r="D26" s="257"/>
    </row>
    <row r="27" spans="1:4">
      <c r="B27" s="257"/>
      <c r="D27" s="257"/>
    </row>
    <row r="28" spans="1:4">
      <c r="B28" s="257"/>
      <c r="D28" s="257"/>
    </row>
    <row r="29" spans="1:4">
      <c r="B29" s="257"/>
      <c r="D29" s="257"/>
    </row>
    <row r="30" spans="1:4">
      <c r="B30" s="257"/>
      <c r="D30" s="257"/>
    </row>
  </sheetData>
  <mergeCells count="2">
    <mergeCell ref="A2:D2"/>
    <mergeCell ref="C3:D3"/>
  </mergeCells>
  <phoneticPr fontId="0" type="noConversion"/>
  <printOptions horizontalCentered="1"/>
  <pageMargins left="0.70866141732283505" right="0.70866141732283505" top="0.74803149606299202" bottom="0.74803149606299202" header="0.31496062992126" footer="0.31496062992126"/>
  <pageSetup paperSize="9" fitToHeight="0" orientation="landscape" r:id="rId1"/>
</worksheet>
</file>

<file path=xl/worksheets/sheet16.xml><?xml version="1.0" encoding="utf-8"?>
<worksheet xmlns="http://schemas.openxmlformats.org/spreadsheetml/2006/main" xmlns:r="http://schemas.openxmlformats.org/officeDocument/2006/relationships">
  <sheetPr codeName="Sheet16">
    <tabColor theme="0"/>
  </sheetPr>
  <dimension ref="A1:C78"/>
  <sheetViews>
    <sheetView view="pageBreakPreview" topLeftCell="A7" zoomScale="85" workbookViewId="0">
      <selection activeCell="C27" sqref="C27"/>
    </sheetView>
  </sheetViews>
  <sheetFormatPr defaultColWidth="9" defaultRowHeight="12"/>
  <cols>
    <col min="1" max="1" width="60" style="10" customWidth="1"/>
    <col min="2" max="3" width="23.6640625" style="81" customWidth="1"/>
    <col min="4" max="256" width="9.33203125" style="10"/>
    <col min="257" max="257" width="71.33203125" style="10" customWidth="1"/>
    <col min="258" max="258" width="31.1640625" style="10" customWidth="1"/>
    <col min="259" max="259" width="32" style="10" customWidth="1"/>
    <col min="260" max="512" width="9.33203125" style="10"/>
    <col min="513" max="513" width="71.33203125" style="10" customWidth="1"/>
    <col min="514" max="514" width="31.1640625" style="10" customWidth="1"/>
    <col min="515" max="515" width="32" style="10" customWidth="1"/>
    <col min="516" max="768" width="9.33203125" style="10"/>
    <col min="769" max="769" width="71.33203125" style="10" customWidth="1"/>
    <col min="770" max="770" width="31.1640625" style="10" customWidth="1"/>
    <col min="771" max="771" width="32" style="10" customWidth="1"/>
    <col min="772" max="1024" width="9.33203125" style="10"/>
    <col min="1025" max="1025" width="71.33203125" style="10" customWidth="1"/>
    <col min="1026" max="1026" width="31.1640625" style="10" customWidth="1"/>
    <col min="1027" max="1027" width="32" style="10" customWidth="1"/>
    <col min="1028" max="1280" width="9.33203125" style="10"/>
    <col min="1281" max="1281" width="71.33203125" style="10" customWidth="1"/>
    <col min="1282" max="1282" width="31.1640625" style="10" customWidth="1"/>
    <col min="1283" max="1283" width="32" style="10" customWidth="1"/>
    <col min="1284" max="1536" width="9.33203125" style="10"/>
    <col min="1537" max="1537" width="71.33203125" style="10" customWidth="1"/>
    <col min="1538" max="1538" width="31.1640625" style="10" customWidth="1"/>
    <col min="1539" max="1539" width="32" style="10" customWidth="1"/>
    <col min="1540" max="1792" width="9.33203125" style="10"/>
    <col min="1793" max="1793" width="71.33203125" style="10" customWidth="1"/>
    <col min="1794" max="1794" width="31.1640625" style="10" customWidth="1"/>
    <col min="1795" max="1795" width="32" style="10" customWidth="1"/>
    <col min="1796" max="2048" width="9.33203125" style="10"/>
    <col min="2049" max="2049" width="71.33203125" style="10" customWidth="1"/>
    <col min="2050" max="2050" width="31.1640625" style="10" customWidth="1"/>
    <col min="2051" max="2051" width="32" style="10" customWidth="1"/>
    <col min="2052" max="2304" width="9.33203125" style="10"/>
    <col min="2305" max="2305" width="71.33203125" style="10" customWidth="1"/>
    <col min="2306" max="2306" width="31.1640625" style="10" customWidth="1"/>
    <col min="2307" max="2307" width="32" style="10" customWidth="1"/>
    <col min="2308" max="2560" width="9.33203125" style="10"/>
    <col min="2561" max="2561" width="71.33203125" style="10" customWidth="1"/>
    <col min="2562" max="2562" width="31.1640625" style="10" customWidth="1"/>
    <col min="2563" max="2563" width="32" style="10" customWidth="1"/>
    <col min="2564" max="2816" width="9.33203125" style="10"/>
    <col min="2817" max="2817" width="71.33203125" style="10" customWidth="1"/>
    <col min="2818" max="2818" width="31.1640625" style="10" customWidth="1"/>
    <col min="2819" max="2819" width="32" style="10" customWidth="1"/>
    <col min="2820" max="3072" width="9.33203125" style="10"/>
    <col min="3073" max="3073" width="71.33203125" style="10" customWidth="1"/>
    <col min="3074" max="3074" width="31.1640625" style="10" customWidth="1"/>
    <col min="3075" max="3075" width="32" style="10" customWidth="1"/>
    <col min="3076" max="3328" width="9.33203125" style="10"/>
    <col min="3329" max="3329" width="71.33203125" style="10" customWidth="1"/>
    <col min="3330" max="3330" width="31.1640625" style="10" customWidth="1"/>
    <col min="3331" max="3331" width="32" style="10" customWidth="1"/>
    <col min="3332" max="3584" width="9.33203125" style="10"/>
    <col min="3585" max="3585" width="71.33203125" style="10" customWidth="1"/>
    <col min="3586" max="3586" width="31.1640625" style="10" customWidth="1"/>
    <col min="3587" max="3587" width="32" style="10" customWidth="1"/>
    <col min="3588" max="3840" width="9.33203125" style="10"/>
    <col min="3841" max="3841" width="71.33203125" style="10" customWidth="1"/>
    <col min="3842" max="3842" width="31.1640625" style="10" customWidth="1"/>
    <col min="3843" max="3843" width="32" style="10" customWidth="1"/>
    <col min="3844" max="4096" width="9.33203125" style="10"/>
    <col min="4097" max="4097" width="71.33203125" style="10" customWidth="1"/>
    <col min="4098" max="4098" width="31.1640625" style="10" customWidth="1"/>
    <col min="4099" max="4099" width="32" style="10" customWidth="1"/>
    <col min="4100" max="4352" width="9.33203125" style="10"/>
    <col min="4353" max="4353" width="71.33203125" style="10" customWidth="1"/>
    <col min="4354" max="4354" width="31.1640625" style="10" customWidth="1"/>
    <col min="4355" max="4355" width="32" style="10" customWidth="1"/>
    <col min="4356" max="4608" width="9.33203125" style="10"/>
    <col min="4609" max="4609" width="71.33203125" style="10" customWidth="1"/>
    <col min="4610" max="4610" width="31.1640625" style="10" customWidth="1"/>
    <col min="4611" max="4611" width="32" style="10" customWidth="1"/>
    <col min="4612" max="4864" width="9.33203125" style="10"/>
    <col min="4865" max="4865" width="71.33203125" style="10" customWidth="1"/>
    <col min="4866" max="4866" width="31.1640625" style="10" customWidth="1"/>
    <col min="4867" max="4867" width="32" style="10" customWidth="1"/>
    <col min="4868" max="5120" width="9.33203125" style="10"/>
    <col min="5121" max="5121" width="71.33203125" style="10" customWidth="1"/>
    <col min="5122" max="5122" width="31.1640625" style="10" customWidth="1"/>
    <col min="5123" max="5123" width="32" style="10" customWidth="1"/>
    <col min="5124" max="5376" width="9.33203125" style="10"/>
    <col min="5377" max="5377" width="71.33203125" style="10" customWidth="1"/>
    <col min="5378" max="5378" width="31.1640625" style="10" customWidth="1"/>
    <col min="5379" max="5379" width="32" style="10" customWidth="1"/>
    <col min="5380" max="5632" width="9.33203125" style="10"/>
    <col min="5633" max="5633" width="71.33203125" style="10" customWidth="1"/>
    <col min="5634" max="5634" width="31.1640625" style="10" customWidth="1"/>
    <col min="5635" max="5635" width="32" style="10" customWidth="1"/>
    <col min="5636" max="5888" width="9.33203125" style="10"/>
    <col min="5889" max="5889" width="71.33203125" style="10" customWidth="1"/>
    <col min="5890" max="5890" width="31.1640625" style="10" customWidth="1"/>
    <col min="5891" max="5891" width="32" style="10" customWidth="1"/>
    <col min="5892" max="6144" width="9.33203125" style="10"/>
    <col min="6145" max="6145" width="71.33203125" style="10" customWidth="1"/>
    <col min="6146" max="6146" width="31.1640625" style="10" customWidth="1"/>
    <col min="6147" max="6147" width="32" style="10" customWidth="1"/>
    <col min="6148" max="6400" width="9.33203125" style="10"/>
    <col min="6401" max="6401" width="71.33203125" style="10" customWidth="1"/>
    <col min="6402" max="6402" width="31.1640625" style="10" customWidth="1"/>
    <col min="6403" max="6403" width="32" style="10" customWidth="1"/>
    <col min="6404" max="6656" width="9.33203125" style="10"/>
    <col min="6657" max="6657" width="71.33203125" style="10" customWidth="1"/>
    <col min="6658" max="6658" width="31.1640625" style="10" customWidth="1"/>
    <col min="6659" max="6659" width="32" style="10" customWidth="1"/>
    <col min="6660" max="6912" width="9.33203125" style="10"/>
    <col min="6913" max="6913" width="71.33203125" style="10" customWidth="1"/>
    <col min="6914" max="6914" width="31.1640625" style="10" customWidth="1"/>
    <col min="6915" max="6915" width="32" style="10" customWidth="1"/>
    <col min="6916" max="7168" width="9.33203125" style="10"/>
    <col min="7169" max="7169" width="71.33203125" style="10" customWidth="1"/>
    <col min="7170" max="7170" width="31.1640625" style="10" customWidth="1"/>
    <col min="7171" max="7171" width="32" style="10" customWidth="1"/>
    <col min="7172" max="7424" width="9.33203125" style="10"/>
    <col min="7425" max="7425" width="71.33203125" style="10" customWidth="1"/>
    <col min="7426" max="7426" width="31.1640625" style="10" customWidth="1"/>
    <col min="7427" max="7427" width="32" style="10" customWidth="1"/>
    <col min="7428" max="7680" width="9.33203125" style="10"/>
    <col min="7681" max="7681" width="71.33203125" style="10" customWidth="1"/>
    <col min="7682" max="7682" width="31.1640625" style="10" customWidth="1"/>
    <col min="7683" max="7683" width="32" style="10" customWidth="1"/>
    <col min="7684" max="7936" width="9.33203125" style="10"/>
    <col min="7937" max="7937" width="71.33203125" style="10" customWidth="1"/>
    <col min="7938" max="7938" width="31.1640625" style="10" customWidth="1"/>
    <col min="7939" max="7939" width="32" style="10" customWidth="1"/>
    <col min="7940" max="8192" width="9.33203125" style="10"/>
    <col min="8193" max="8193" width="71.33203125" style="10" customWidth="1"/>
    <col min="8194" max="8194" width="31.1640625" style="10" customWidth="1"/>
    <col min="8195" max="8195" width="32" style="10" customWidth="1"/>
    <col min="8196" max="8448" width="9.33203125" style="10"/>
    <col min="8449" max="8449" width="71.33203125" style="10" customWidth="1"/>
    <col min="8450" max="8450" width="31.1640625" style="10" customWidth="1"/>
    <col min="8451" max="8451" width="32" style="10" customWidth="1"/>
    <col min="8452" max="8704" width="9.33203125" style="10"/>
    <col min="8705" max="8705" width="71.33203125" style="10" customWidth="1"/>
    <col min="8706" max="8706" width="31.1640625" style="10" customWidth="1"/>
    <col min="8707" max="8707" width="32" style="10" customWidth="1"/>
    <col min="8708" max="8960" width="9.33203125" style="10"/>
    <col min="8961" max="8961" width="71.33203125" style="10" customWidth="1"/>
    <col min="8962" max="8962" width="31.1640625" style="10" customWidth="1"/>
    <col min="8963" max="8963" width="32" style="10" customWidth="1"/>
    <col min="8964" max="9216" width="9.33203125" style="10"/>
    <col min="9217" max="9217" width="71.33203125" style="10" customWidth="1"/>
    <col min="9218" max="9218" width="31.1640625" style="10" customWidth="1"/>
    <col min="9219" max="9219" width="32" style="10" customWidth="1"/>
    <col min="9220" max="9472" width="9.33203125" style="10"/>
    <col min="9473" max="9473" width="71.33203125" style="10" customWidth="1"/>
    <col min="9474" max="9474" width="31.1640625" style="10" customWidth="1"/>
    <col min="9475" max="9475" width="32" style="10" customWidth="1"/>
    <col min="9476" max="9728" width="9.33203125" style="10"/>
    <col min="9729" max="9729" width="71.33203125" style="10" customWidth="1"/>
    <col min="9730" max="9730" width="31.1640625" style="10" customWidth="1"/>
    <col min="9731" max="9731" width="32" style="10" customWidth="1"/>
    <col min="9732" max="9984" width="9.33203125" style="10"/>
    <col min="9985" max="9985" width="71.33203125" style="10" customWidth="1"/>
    <col min="9986" max="9986" width="31.1640625" style="10" customWidth="1"/>
    <col min="9987" max="9987" width="32" style="10" customWidth="1"/>
    <col min="9988" max="10240" width="9.33203125" style="10"/>
    <col min="10241" max="10241" width="71.33203125" style="10" customWidth="1"/>
    <col min="10242" max="10242" width="31.1640625" style="10" customWidth="1"/>
    <col min="10243" max="10243" width="32" style="10" customWidth="1"/>
    <col min="10244" max="10496" width="9.33203125" style="10"/>
    <col min="10497" max="10497" width="71.33203125" style="10" customWidth="1"/>
    <col min="10498" max="10498" width="31.1640625" style="10" customWidth="1"/>
    <col min="10499" max="10499" width="32" style="10" customWidth="1"/>
    <col min="10500" max="10752" width="9.33203125" style="10"/>
    <col min="10753" max="10753" width="71.33203125" style="10" customWidth="1"/>
    <col min="10754" max="10754" width="31.1640625" style="10" customWidth="1"/>
    <col min="10755" max="10755" width="32" style="10" customWidth="1"/>
    <col min="10756" max="11008" width="9.33203125" style="10"/>
    <col min="11009" max="11009" width="71.33203125" style="10" customWidth="1"/>
    <col min="11010" max="11010" width="31.1640625" style="10" customWidth="1"/>
    <col min="11011" max="11011" width="32" style="10" customWidth="1"/>
    <col min="11012" max="11264" width="9.33203125" style="10"/>
    <col min="11265" max="11265" width="71.33203125" style="10" customWidth="1"/>
    <col min="11266" max="11266" width="31.1640625" style="10" customWidth="1"/>
    <col min="11267" max="11267" width="32" style="10" customWidth="1"/>
    <col min="11268" max="11520" width="9.33203125" style="10"/>
    <col min="11521" max="11521" width="71.33203125" style="10" customWidth="1"/>
    <col min="11522" max="11522" width="31.1640625" style="10" customWidth="1"/>
    <col min="11523" max="11523" width="32" style="10" customWidth="1"/>
    <col min="11524" max="11776" width="9.33203125" style="10"/>
    <col min="11777" max="11777" width="71.33203125" style="10" customWidth="1"/>
    <col min="11778" max="11778" width="31.1640625" style="10" customWidth="1"/>
    <col min="11779" max="11779" width="32" style="10" customWidth="1"/>
    <col min="11780" max="12032" width="9.33203125" style="10"/>
    <col min="12033" max="12033" width="71.33203125" style="10" customWidth="1"/>
    <col min="12034" max="12034" width="31.1640625" style="10" customWidth="1"/>
    <col min="12035" max="12035" width="32" style="10" customWidth="1"/>
    <col min="12036" max="12288" width="9.33203125" style="10"/>
    <col min="12289" max="12289" width="71.33203125" style="10" customWidth="1"/>
    <col min="12290" max="12290" width="31.1640625" style="10" customWidth="1"/>
    <col min="12291" max="12291" width="32" style="10" customWidth="1"/>
    <col min="12292" max="12544" width="9.33203125" style="10"/>
    <col min="12545" max="12545" width="71.33203125" style="10" customWidth="1"/>
    <col min="12546" max="12546" width="31.1640625" style="10" customWidth="1"/>
    <col min="12547" max="12547" width="32" style="10" customWidth="1"/>
    <col min="12548" max="12800" width="9.33203125" style="10"/>
    <col min="12801" max="12801" width="71.33203125" style="10" customWidth="1"/>
    <col min="12802" max="12802" width="31.1640625" style="10" customWidth="1"/>
    <col min="12803" max="12803" width="32" style="10" customWidth="1"/>
    <col min="12804" max="13056" width="9.33203125" style="10"/>
    <col min="13057" max="13057" width="71.33203125" style="10" customWidth="1"/>
    <col min="13058" max="13058" width="31.1640625" style="10" customWidth="1"/>
    <col min="13059" max="13059" width="32" style="10" customWidth="1"/>
    <col min="13060" max="13312" width="9.33203125" style="10"/>
    <col min="13313" max="13313" width="71.33203125" style="10" customWidth="1"/>
    <col min="13314" max="13314" width="31.1640625" style="10" customWidth="1"/>
    <col min="13315" max="13315" width="32" style="10" customWidth="1"/>
    <col min="13316" max="13568" width="9.33203125" style="10"/>
    <col min="13569" max="13569" width="71.33203125" style="10" customWidth="1"/>
    <col min="13570" max="13570" width="31.1640625" style="10" customWidth="1"/>
    <col min="13571" max="13571" width="32" style="10" customWidth="1"/>
    <col min="13572" max="13824" width="9.33203125" style="10"/>
    <col min="13825" max="13825" width="71.33203125" style="10" customWidth="1"/>
    <col min="13826" max="13826" width="31.1640625" style="10" customWidth="1"/>
    <col min="13827" max="13827" width="32" style="10" customWidth="1"/>
    <col min="13828" max="14080" width="9.33203125" style="10"/>
    <col min="14081" max="14081" width="71.33203125" style="10" customWidth="1"/>
    <col min="14082" max="14082" width="31.1640625" style="10" customWidth="1"/>
    <col min="14083" max="14083" width="32" style="10" customWidth="1"/>
    <col min="14084" max="14336" width="9.33203125" style="10"/>
    <col min="14337" max="14337" width="71.33203125" style="10" customWidth="1"/>
    <col min="14338" max="14338" width="31.1640625" style="10" customWidth="1"/>
    <col min="14339" max="14339" width="32" style="10" customWidth="1"/>
    <col min="14340" max="14592" width="9.33203125" style="10"/>
    <col min="14593" max="14593" width="71.33203125" style="10" customWidth="1"/>
    <col min="14594" max="14594" width="31.1640625" style="10" customWidth="1"/>
    <col min="14595" max="14595" width="32" style="10" customWidth="1"/>
    <col min="14596" max="14848" width="9.33203125" style="10"/>
    <col min="14849" max="14849" width="71.33203125" style="10" customWidth="1"/>
    <col min="14850" max="14850" width="31.1640625" style="10" customWidth="1"/>
    <col min="14851" max="14851" width="32" style="10" customWidth="1"/>
    <col min="14852" max="15104" width="9.33203125" style="10"/>
    <col min="15105" max="15105" width="71.33203125" style="10" customWidth="1"/>
    <col min="15106" max="15106" width="31.1640625" style="10" customWidth="1"/>
    <col min="15107" max="15107" width="32" style="10" customWidth="1"/>
    <col min="15108" max="15360" width="9.33203125" style="10"/>
    <col min="15361" max="15361" width="71.33203125" style="10" customWidth="1"/>
    <col min="15362" max="15362" width="31.1640625" style="10" customWidth="1"/>
    <col min="15363" max="15363" width="32" style="10" customWidth="1"/>
    <col min="15364" max="15616" width="9.33203125" style="10"/>
    <col min="15617" max="15617" width="71.33203125" style="10" customWidth="1"/>
    <col min="15618" max="15618" width="31.1640625" style="10" customWidth="1"/>
    <col min="15619" max="15619" width="32" style="10" customWidth="1"/>
    <col min="15620" max="15872" width="9.33203125" style="10"/>
    <col min="15873" max="15873" width="71.33203125" style="10" customWidth="1"/>
    <col min="15874" max="15874" width="31.1640625" style="10" customWidth="1"/>
    <col min="15875" max="15875" width="32" style="10" customWidth="1"/>
    <col min="15876" max="16128" width="9.33203125" style="10"/>
    <col min="16129" max="16129" width="71.33203125" style="10" customWidth="1"/>
    <col min="16130" max="16130" width="31.1640625" style="10" customWidth="1"/>
    <col min="16131" max="16131" width="32" style="10" customWidth="1"/>
    <col min="16132" max="16384" width="9.33203125" style="10"/>
  </cols>
  <sheetData>
    <row r="1" spans="1:3" ht="15">
      <c r="A1" s="404" t="s">
        <v>352</v>
      </c>
      <c r="B1" s="404"/>
      <c r="C1" s="404"/>
    </row>
    <row r="2" spans="1:3" ht="45" customHeight="1">
      <c r="A2" s="405" t="s">
        <v>353</v>
      </c>
      <c r="B2" s="405"/>
      <c r="C2" s="405"/>
    </row>
    <row r="3" spans="1:3" ht="15.75">
      <c r="A3" s="406" t="s">
        <v>35</v>
      </c>
      <c r="B3" s="406"/>
      <c r="C3" s="406"/>
    </row>
    <row r="4" spans="1:3" ht="18" customHeight="1">
      <c r="A4" s="82" t="s">
        <v>354</v>
      </c>
      <c r="B4" s="83" t="s">
        <v>271</v>
      </c>
      <c r="C4" s="83" t="s">
        <v>272</v>
      </c>
    </row>
    <row r="5" spans="1:3" ht="18" customHeight="1">
      <c r="A5" s="84" t="s">
        <v>355</v>
      </c>
      <c r="B5" s="253">
        <f>B6+B11+B22+B30+B37+B41+B44+B48+B51+B57+B61+B66+B69+B72</f>
        <v>424305.693592</v>
      </c>
      <c r="C5" s="253">
        <f t="shared" ref="C5" si="0">C6+C11+C22+C30+C37+C41+C44+C48+C51+C57+C61+C66+C69+C72</f>
        <v>289444.62</v>
      </c>
    </row>
    <row r="6" spans="1:3" s="252" customFormat="1" ht="18" customHeight="1">
      <c r="A6" s="174" t="s">
        <v>356</v>
      </c>
      <c r="B6" s="76">
        <f>SUM(B7:B10)</f>
        <v>4520.9736000000003</v>
      </c>
      <c r="C6" s="76">
        <f t="shared" ref="C6" si="1">SUM(C7:C10)</f>
        <v>9073.56</v>
      </c>
    </row>
    <row r="7" spans="1:3" ht="18" customHeight="1">
      <c r="A7" s="137" t="s">
        <v>357</v>
      </c>
      <c r="B7" s="76">
        <v>3435.91</v>
      </c>
      <c r="C7" s="76">
        <v>6967.23</v>
      </c>
    </row>
    <row r="8" spans="1:3" ht="18" customHeight="1">
      <c r="A8" s="137" t="s">
        <v>358</v>
      </c>
      <c r="B8" s="76">
        <v>639.29</v>
      </c>
      <c r="C8" s="76">
        <v>1203.51</v>
      </c>
    </row>
    <row r="9" spans="1:3" ht="18" customHeight="1">
      <c r="A9" s="137" t="s">
        <v>359</v>
      </c>
      <c r="B9" s="76">
        <v>445.77359999999999</v>
      </c>
      <c r="C9" s="76">
        <v>862.82</v>
      </c>
    </row>
    <row r="10" spans="1:3" ht="18" customHeight="1">
      <c r="A10" s="137" t="s">
        <v>360</v>
      </c>
      <c r="B10" s="254"/>
      <c r="C10" s="76">
        <v>40</v>
      </c>
    </row>
    <row r="11" spans="1:3" s="252" customFormat="1" ht="18" customHeight="1">
      <c r="A11" s="174" t="s">
        <v>361</v>
      </c>
      <c r="B11" s="76">
        <f>SUM(B12:B21)</f>
        <v>30217.660681000001</v>
      </c>
      <c r="C11" s="76">
        <f t="shared" ref="C11" si="2">SUM(C12:C21)</f>
        <v>28860.59</v>
      </c>
    </row>
    <row r="12" spans="1:3" ht="18" customHeight="1">
      <c r="A12" s="137" t="s">
        <v>362</v>
      </c>
      <c r="B12" s="76">
        <v>345.58</v>
      </c>
      <c r="C12" s="76">
        <v>504.26</v>
      </c>
    </row>
    <row r="13" spans="1:3" ht="18" customHeight="1">
      <c r="A13" s="137" t="s">
        <v>363</v>
      </c>
      <c r="B13" s="76">
        <v>1.282</v>
      </c>
      <c r="C13" s="76">
        <v>21.2</v>
      </c>
    </row>
    <row r="14" spans="1:3" ht="18" customHeight="1">
      <c r="A14" s="137" t="s">
        <v>364</v>
      </c>
      <c r="B14" s="76">
        <v>3.1520000000000001</v>
      </c>
      <c r="C14" s="76">
        <v>26.5</v>
      </c>
    </row>
    <row r="15" spans="1:3" ht="18" customHeight="1">
      <c r="A15" s="137" t="s">
        <v>365</v>
      </c>
      <c r="B15" s="76"/>
      <c r="C15" s="76">
        <v>8</v>
      </c>
    </row>
    <row r="16" spans="1:3" ht="18" customHeight="1">
      <c r="A16" s="137" t="s">
        <v>366</v>
      </c>
      <c r="B16" s="76">
        <v>0.5</v>
      </c>
      <c r="C16" s="76">
        <v>3.23</v>
      </c>
    </row>
    <row r="17" spans="1:3" ht="18" customHeight="1">
      <c r="A17" s="137" t="s">
        <v>367</v>
      </c>
      <c r="B17" s="76">
        <v>2.6555</v>
      </c>
      <c r="C17" s="76">
        <v>11.66</v>
      </c>
    </row>
    <row r="18" spans="1:3" ht="18" customHeight="1">
      <c r="A18" s="137" t="s">
        <v>368</v>
      </c>
      <c r="B18" s="76">
        <v>90.994609999999994</v>
      </c>
      <c r="C18" s="228">
        <v>171.36</v>
      </c>
    </row>
    <row r="19" spans="1:3" ht="18" customHeight="1">
      <c r="A19" s="137" t="s">
        <v>369</v>
      </c>
      <c r="B19" s="76">
        <v>20.002825999999999</v>
      </c>
      <c r="C19" s="76">
        <v>24.16</v>
      </c>
    </row>
    <row r="20" spans="1:3" ht="18" customHeight="1">
      <c r="A20" s="137" t="s">
        <v>370</v>
      </c>
      <c r="B20" s="76">
        <v>30.043745000000001</v>
      </c>
      <c r="C20" s="76">
        <v>226.82</v>
      </c>
    </row>
    <row r="21" spans="1:3" ht="18" customHeight="1">
      <c r="A21" s="137" t="s">
        <v>371</v>
      </c>
      <c r="B21" s="76">
        <f>27405.95+261.28+2056.22</f>
        <v>29723.45</v>
      </c>
      <c r="C21" s="76">
        <v>27863.4</v>
      </c>
    </row>
    <row r="22" spans="1:3" s="252" customFormat="1" ht="18" customHeight="1">
      <c r="A22" s="174" t="s">
        <v>372</v>
      </c>
      <c r="B22" s="76">
        <f>SUM(B23:B29)</f>
        <v>272447.35999999999</v>
      </c>
      <c r="C22" s="76">
        <f t="shared" ref="C22" si="3">SUM(C23:C29)</f>
        <v>169564.03</v>
      </c>
    </row>
    <row r="23" spans="1:3" ht="18" customHeight="1">
      <c r="A23" s="137" t="s">
        <v>373</v>
      </c>
      <c r="B23" s="254"/>
      <c r="C23" s="76"/>
    </row>
    <row r="24" spans="1:3" ht="18" customHeight="1">
      <c r="A24" s="137" t="s">
        <v>374</v>
      </c>
      <c r="B24" s="76">
        <f>195025.33+57589.05-28.74</f>
        <v>252585.64</v>
      </c>
      <c r="C24" s="76">
        <v>142324.1</v>
      </c>
    </row>
    <row r="25" spans="1:3" ht="18" customHeight="1">
      <c r="A25" s="137" t="s">
        <v>375</v>
      </c>
      <c r="B25" s="76"/>
      <c r="C25" s="76"/>
    </row>
    <row r="26" spans="1:3" ht="18" customHeight="1">
      <c r="A26" s="137" t="s">
        <v>376</v>
      </c>
      <c r="B26" s="76"/>
      <c r="C26" s="76"/>
    </row>
    <row r="27" spans="1:3" ht="18" customHeight="1">
      <c r="A27" s="137" t="s">
        <v>377</v>
      </c>
      <c r="B27" s="76">
        <v>171.36</v>
      </c>
      <c r="C27" s="76">
        <v>164.98</v>
      </c>
    </row>
    <row r="28" spans="1:3" ht="18" customHeight="1">
      <c r="A28" s="137" t="s">
        <v>378</v>
      </c>
      <c r="B28" s="76"/>
      <c r="C28" s="76"/>
    </row>
    <row r="29" spans="1:3" ht="18" customHeight="1">
      <c r="A29" s="137" t="s">
        <v>379</v>
      </c>
      <c r="B29" s="76">
        <f>19690.36</f>
        <v>19690.36</v>
      </c>
      <c r="C29" s="76">
        <v>27074.95</v>
      </c>
    </row>
    <row r="30" spans="1:3" s="252" customFormat="1" ht="18" customHeight="1">
      <c r="A30" s="174" t="s">
        <v>380</v>
      </c>
      <c r="B30" s="76">
        <f t="shared" ref="B30:C30" si="4">SUM(B31:B36)</f>
        <v>0</v>
      </c>
      <c r="C30" s="76">
        <f t="shared" si="4"/>
        <v>0</v>
      </c>
    </row>
    <row r="31" spans="1:3" ht="18" customHeight="1">
      <c r="A31" s="137" t="s">
        <v>373</v>
      </c>
      <c r="B31" s="76"/>
      <c r="C31" s="76"/>
    </row>
    <row r="32" spans="1:3" ht="18" customHeight="1">
      <c r="A32" s="137" t="s">
        <v>374</v>
      </c>
      <c r="B32" s="76"/>
      <c r="C32" s="76"/>
    </row>
    <row r="33" spans="1:3" ht="18" customHeight="1">
      <c r="A33" s="137" t="s">
        <v>375</v>
      </c>
      <c r="B33" s="76"/>
      <c r="C33" s="76"/>
    </row>
    <row r="34" spans="1:3" ht="18" customHeight="1">
      <c r="A34" s="137" t="s">
        <v>377</v>
      </c>
      <c r="B34" s="76"/>
      <c r="C34" s="76"/>
    </row>
    <row r="35" spans="1:3" ht="18" customHeight="1">
      <c r="A35" s="137" t="s">
        <v>378</v>
      </c>
      <c r="B35" s="76"/>
      <c r="C35" s="76"/>
    </row>
    <row r="36" spans="1:3" ht="18" customHeight="1">
      <c r="A36" s="137" t="s">
        <v>379</v>
      </c>
      <c r="B36" s="76"/>
      <c r="C36" s="76"/>
    </row>
    <row r="37" spans="1:3" s="252" customFormat="1" ht="18" customHeight="1">
      <c r="A37" s="174" t="s">
        <v>381</v>
      </c>
      <c r="B37" s="76">
        <f t="shared" ref="B37:C37" si="5">SUM(B38:B40)</f>
        <v>0</v>
      </c>
      <c r="C37" s="76">
        <f t="shared" si="5"/>
        <v>0</v>
      </c>
    </row>
    <row r="38" spans="1:3" ht="18" customHeight="1">
      <c r="A38" s="137" t="s">
        <v>382</v>
      </c>
      <c r="B38" s="76"/>
      <c r="C38" s="76"/>
    </row>
    <row r="39" spans="1:3" ht="18" customHeight="1">
      <c r="A39" s="137" t="s">
        <v>383</v>
      </c>
      <c r="B39" s="76"/>
      <c r="C39" s="76"/>
    </row>
    <row r="40" spans="1:3" ht="18" customHeight="1">
      <c r="A40" s="137" t="s">
        <v>384</v>
      </c>
      <c r="B40" s="76"/>
      <c r="C40" s="76"/>
    </row>
    <row r="41" spans="1:3" s="252" customFormat="1" ht="18" customHeight="1">
      <c r="A41" s="174" t="s">
        <v>385</v>
      </c>
      <c r="B41" s="76">
        <f t="shared" ref="B41:C41" si="6">SUM(B42:B43)</f>
        <v>0</v>
      </c>
      <c r="C41" s="76">
        <f t="shared" si="6"/>
        <v>0</v>
      </c>
    </row>
    <row r="42" spans="1:3" ht="18" customHeight="1">
      <c r="A42" s="137" t="s">
        <v>386</v>
      </c>
      <c r="B42" s="76"/>
      <c r="C42" s="76"/>
    </row>
    <row r="43" spans="1:3" ht="18" customHeight="1">
      <c r="A43" s="137" t="s">
        <v>387</v>
      </c>
      <c r="B43" s="76"/>
      <c r="C43" s="76"/>
    </row>
    <row r="44" spans="1:3" s="252" customFormat="1" ht="18" customHeight="1">
      <c r="A44" s="174" t="s">
        <v>388</v>
      </c>
      <c r="B44" s="76">
        <f>SUM(B45:B47)</f>
        <v>111574.49591100001</v>
      </c>
      <c r="C44" s="76">
        <f t="shared" ref="C44" si="7">SUM(C45:C47)</f>
        <v>71482.44</v>
      </c>
    </row>
    <row r="45" spans="1:3" ht="18" customHeight="1">
      <c r="A45" s="137" t="s">
        <v>389</v>
      </c>
      <c r="B45" s="76">
        <f>24406.625911+1609.21</f>
        <v>26015.835910999998</v>
      </c>
      <c r="C45" s="76"/>
    </row>
    <row r="46" spans="1:3" ht="18" customHeight="1">
      <c r="A46" s="137" t="s">
        <v>390</v>
      </c>
      <c r="B46" s="76"/>
      <c r="C46" s="76"/>
    </row>
    <row r="47" spans="1:3" ht="18" customHeight="1">
      <c r="A47" s="137" t="s">
        <v>391</v>
      </c>
      <c r="B47" s="76">
        <f>78262.95+7295.71</f>
        <v>85558.66</v>
      </c>
      <c r="C47" s="76">
        <v>71482.44</v>
      </c>
    </row>
    <row r="48" spans="1:3" s="252" customFormat="1" ht="18" customHeight="1">
      <c r="A48" s="174" t="s">
        <v>392</v>
      </c>
      <c r="B48" s="76">
        <f t="shared" ref="B48:C48" si="8">SUM(B49:B50)</f>
        <v>0</v>
      </c>
      <c r="C48" s="76">
        <f t="shared" si="8"/>
        <v>0</v>
      </c>
    </row>
    <row r="49" spans="1:3" ht="18" customHeight="1">
      <c r="A49" s="137" t="s">
        <v>393</v>
      </c>
      <c r="B49" s="76"/>
      <c r="C49" s="76"/>
    </row>
    <row r="50" spans="1:3" ht="18" customHeight="1">
      <c r="A50" s="137" t="s">
        <v>394</v>
      </c>
      <c r="B50" s="76"/>
      <c r="C50" s="76"/>
    </row>
    <row r="51" spans="1:3" s="252" customFormat="1" ht="18" customHeight="1">
      <c r="A51" s="174" t="s">
        <v>395</v>
      </c>
      <c r="B51" s="76">
        <f>SUM(B52:B56)</f>
        <v>644.20339999999999</v>
      </c>
      <c r="C51" s="76">
        <f t="shared" ref="C51" si="9">SUM(C52:C56)</f>
        <v>623</v>
      </c>
    </row>
    <row r="52" spans="1:3" ht="18" customHeight="1">
      <c r="A52" s="137" t="s">
        <v>396</v>
      </c>
      <c r="B52" s="76">
        <v>31.597799999999999</v>
      </c>
      <c r="C52" s="76">
        <v>58.92</v>
      </c>
    </row>
    <row r="53" spans="1:3" ht="18" customHeight="1">
      <c r="A53" s="137" t="s">
        <v>397</v>
      </c>
      <c r="B53" s="254"/>
      <c r="C53" s="76"/>
    </row>
    <row r="54" spans="1:3" ht="18" customHeight="1">
      <c r="A54" s="137" t="s">
        <v>398</v>
      </c>
      <c r="B54" s="254"/>
      <c r="C54" s="76"/>
    </row>
    <row r="55" spans="1:3" ht="18" customHeight="1">
      <c r="A55" s="137" t="s">
        <v>399</v>
      </c>
      <c r="B55" s="76">
        <v>375.2056</v>
      </c>
      <c r="C55" s="76">
        <v>549.41999999999996</v>
      </c>
    </row>
    <row r="56" spans="1:3" ht="18" customHeight="1">
      <c r="A56" s="137" t="s">
        <v>400</v>
      </c>
      <c r="B56" s="76">
        <v>237.4</v>
      </c>
      <c r="C56" s="76">
        <v>14.66</v>
      </c>
    </row>
    <row r="57" spans="1:3" s="252" customFormat="1" ht="18" customHeight="1">
      <c r="A57" s="174" t="s">
        <v>401</v>
      </c>
      <c r="B57" s="76">
        <f t="shared" ref="B57:C57" si="10">SUM(B58:B60)</f>
        <v>0</v>
      </c>
      <c r="C57" s="76">
        <f t="shared" si="10"/>
        <v>0</v>
      </c>
    </row>
    <row r="58" spans="1:3" ht="18" customHeight="1">
      <c r="A58" s="137" t="s">
        <v>402</v>
      </c>
      <c r="B58" s="76"/>
      <c r="C58" s="76"/>
    </row>
    <row r="59" spans="1:3" ht="18" customHeight="1">
      <c r="A59" s="137" t="s">
        <v>403</v>
      </c>
      <c r="B59" s="76"/>
      <c r="C59" s="76"/>
    </row>
    <row r="60" spans="1:3" ht="18" customHeight="1">
      <c r="A60" s="137" t="s">
        <v>404</v>
      </c>
      <c r="B60" s="76"/>
      <c r="C60" s="76"/>
    </row>
    <row r="61" spans="1:3" s="252" customFormat="1" ht="18" customHeight="1">
      <c r="A61" s="174" t="s">
        <v>405</v>
      </c>
      <c r="B61" s="76">
        <f t="shared" ref="B61:C61" si="11">SUM(B62:B65)</f>
        <v>0</v>
      </c>
      <c r="C61" s="76">
        <f t="shared" si="11"/>
        <v>0</v>
      </c>
    </row>
    <row r="62" spans="1:3" ht="18" customHeight="1">
      <c r="A62" s="137" t="s">
        <v>406</v>
      </c>
      <c r="B62" s="76"/>
      <c r="C62" s="76"/>
    </row>
    <row r="63" spans="1:3" ht="18" customHeight="1">
      <c r="A63" s="137" t="s">
        <v>407</v>
      </c>
      <c r="B63" s="76"/>
      <c r="C63" s="76"/>
    </row>
    <row r="64" spans="1:3" ht="18" customHeight="1">
      <c r="A64" s="137" t="s">
        <v>408</v>
      </c>
      <c r="B64" s="76"/>
      <c r="C64" s="76"/>
    </row>
    <row r="65" spans="1:3" ht="18" customHeight="1">
      <c r="A65" s="137" t="s">
        <v>409</v>
      </c>
      <c r="B65" s="76"/>
      <c r="C65" s="76"/>
    </row>
    <row r="66" spans="1:3" s="252" customFormat="1" ht="18" customHeight="1">
      <c r="A66" s="174" t="s">
        <v>410</v>
      </c>
      <c r="B66" s="76">
        <f t="shared" ref="B66:C66" si="12">SUM(B67:B68)</f>
        <v>0</v>
      </c>
      <c r="C66" s="76">
        <f t="shared" si="12"/>
        <v>0</v>
      </c>
    </row>
    <row r="67" spans="1:3" ht="18" customHeight="1">
      <c r="A67" s="137" t="s">
        <v>411</v>
      </c>
      <c r="B67" s="76"/>
      <c r="C67" s="76"/>
    </row>
    <row r="68" spans="1:3" ht="18" customHeight="1">
      <c r="A68" s="137" t="s">
        <v>412</v>
      </c>
      <c r="B68" s="76"/>
      <c r="C68" s="76"/>
    </row>
    <row r="69" spans="1:3" s="252" customFormat="1" ht="18" customHeight="1">
      <c r="A69" s="174" t="s">
        <v>413</v>
      </c>
      <c r="B69" s="76">
        <f t="shared" ref="B69:C69" si="13">SUM(B70:B71)</f>
        <v>0</v>
      </c>
      <c r="C69" s="76">
        <f t="shared" si="13"/>
        <v>0</v>
      </c>
    </row>
    <row r="70" spans="1:3" ht="18" customHeight="1">
      <c r="A70" s="137" t="s">
        <v>414</v>
      </c>
      <c r="B70" s="76"/>
      <c r="C70" s="76"/>
    </row>
    <row r="71" spans="1:3" ht="18" customHeight="1">
      <c r="A71" s="137" t="s">
        <v>415</v>
      </c>
      <c r="B71" s="76"/>
      <c r="C71" s="76"/>
    </row>
    <row r="72" spans="1:3" s="252" customFormat="1" ht="18" customHeight="1">
      <c r="A72" s="174" t="s">
        <v>416</v>
      </c>
      <c r="B72" s="76">
        <f>SUM(B74:B77)</f>
        <v>4901</v>
      </c>
      <c r="C72" s="76">
        <f t="shared" ref="C72" si="14">SUM(C73:C77)</f>
        <v>9841</v>
      </c>
    </row>
    <row r="73" spans="1:3" ht="18" customHeight="1">
      <c r="A73" s="137" t="s">
        <v>417</v>
      </c>
      <c r="B73" s="255"/>
      <c r="C73" s="76"/>
    </row>
    <row r="74" spans="1:3" ht="18" customHeight="1">
      <c r="A74" s="137" t="s">
        <v>418</v>
      </c>
      <c r="B74" s="76"/>
      <c r="C74" s="76"/>
    </row>
    <row r="75" spans="1:3" ht="18" customHeight="1">
      <c r="A75" s="137" t="s">
        <v>419</v>
      </c>
      <c r="B75" s="76">
        <v>4841</v>
      </c>
      <c r="C75" s="76">
        <v>4841</v>
      </c>
    </row>
    <row r="76" spans="1:3" ht="18" customHeight="1">
      <c r="A76" s="137" t="s">
        <v>420</v>
      </c>
      <c r="B76" s="76"/>
      <c r="C76" s="76"/>
    </row>
    <row r="77" spans="1:3" ht="18" customHeight="1">
      <c r="A77" s="137" t="s">
        <v>421</v>
      </c>
      <c r="B77" s="76">
        <v>60</v>
      </c>
      <c r="C77" s="256">
        <v>5000</v>
      </c>
    </row>
    <row r="78" spans="1:3" ht="20.25" customHeight="1">
      <c r="A78" s="251" t="s">
        <v>296</v>
      </c>
      <c r="B78" s="255"/>
      <c r="C78" s="255"/>
    </row>
  </sheetData>
  <mergeCells count="3">
    <mergeCell ref="A1:C1"/>
    <mergeCell ref="A2:C2"/>
    <mergeCell ref="A3:C3"/>
  </mergeCells>
  <phoneticPr fontId="0" type="noConversion"/>
  <pageMargins left="0.7" right="0.7" top="0.75" bottom="0.75" header="0.3" footer="0.3"/>
  <pageSetup paperSize="9" scale="98" orientation="portrait" r:id="rId1"/>
  <rowBreaks count="1" manualBreakCount="1">
    <brk id="40" max="16383" man="1"/>
  </rowBreaks>
</worksheet>
</file>

<file path=xl/worksheets/sheet17.xml><?xml version="1.0" encoding="utf-8"?>
<worksheet xmlns="http://schemas.openxmlformats.org/spreadsheetml/2006/main" xmlns:r="http://schemas.openxmlformats.org/officeDocument/2006/relationships">
  <sheetPr codeName="Sheet17"/>
  <dimension ref="A1:AN157"/>
  <sheetViews>
    <sheetView showGridLines="0" showZeros="0" view="pageBreakPreview" topLeftCell="A139" zoomScale="85" workbookViewId="0">
      <selection activeCell="B81" sqref="B81"/>
    </sheetView>
  </sheetViews>
  <sheetFormatPr defaultColWidth="9" defaultRowHeight="12"/>
  <cols>
    <col min="1" max="1" width="62.5" style="15" customWidth="1"/>
    <col min="2" max="3" width="17.5" style="232" customWidth="1"/>
    <col min="4" max="4" width="19.6640625" style="15" customWidth="1"/>
    <col min="5" max="5" width="14.6640625" style="15" customWidth="1"/>
    <col min="6" max="7" width="8.5" style="15" customWidth="1"/>
    <col min="8" max="40" width="12" style="15" customWidth="1"/>
    <col min="41" max="16384" width="9" style="15"/>
  </cols>
  <sheetData>
    <row r="1" spans="1:40" ht="19.5" customHeight="1">
      <c r="A1" s="14" t="s">
        <v>422</v>
      </c>
    </row>
    <row r="2" spans="1:40" ht="34.5" customHeight="1">
      <c r="A2" s="394" t="s">
        <v>9</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row>
    <row r="3" spans="1:40" ht="19.5" customHeight="1">
      <c r="A3" s="130"/>
      <c r="B3" s="233"/>
      <c r="C3" s="132"/>
      <c r="D3" s="132" t="s">
        <v>35</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row>
    <row r="4" spans="1:40" ht="33" customHeight="1">
      <c r="A4" s="108" t="s">
        <v>298</v>
      </c>
      <c r="B4" s="108" t="s">
        <v>271</v>
      </c>
      <c r="C4" s="108" t="s">
        <v>272</v>
      </c>
      <c r="D4" s="108" t="s">
        <v>423</v>
      </c>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68"/>
    </row>
    <row r="5" spans="1:40" ht="19.5" customHeight="1">
      <c r="A5" s="234" t="s">
        <v>424</v>
      </c>
      <c r="B5" s="235">
        <f>B6+B9+B12+B20+B26+B30+B35+B22+B18+B24+B28+B16</f>
        <v>32910.910472000003</v>
      </c>
      <c r="C5" s="235">
        <f>C6+C9+C12+C20+C26+C30+C35+C22+C18+C24+C28+C16</f>
        <v>29847.95</v>
      </c>
      <c r="D5" s="236">
        <f>C5/B5</f>
        <v>0.906931761289135</v>
      </c>
      <c r="E5" s="144">
        <v>201</v>
      </c>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row>
    <row r="6" spans="1:40" ht="19.5" customHeight="1">
      <c r="A6" s="237" t="s">
        <v>425</v>
      </c>
      <c r="B6" s="235">
        <f>SUM(B7:B8)</f>
        <v>4775.1725260000003</v>
      </c>
      <c r="C6" s="235">
        <f>SUM(C7:C8)</f>
        <v>5160.83</v>
      </c>
      <c r="D6" s="236">
        <f t="shared" ref="D6:D81" si="0">C6/B6</f>
        <v>1.08076304508375</v>
      </c>
      <c r="E6" s="144">
        <v>20103</v>
      </c>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row>
    <row r="7" spans="1:40" ht="19.5" customHeight="1">
      <c r="A7" s="237" t="s">
        <v>426</v>
      </c>
      <c r="B7" s="235">
        <v>2997.12</v>
      </c>
      <c r="C7" s="235">
        <v>3625.5</v>
      </c>
      <c r="D7" s="236">
        <f t="shared" si="0"/>
        <v>1.20966127482383</v>
      </c>
      <c r="E7" s="144">
        <v>2010301</v>
      </c>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row>
    <row r="8" spans="1:40" ht="19.5" customHeight="1">
      <c r="A8" s="237" t="s">
        <v>427</v>
      </c>
      <c r="B8" s="235">
        <v>1778.0525259999999</v>
      </c>
      <c r="C8" s="235">
        <v>1535.33</v>
      </c>
      <c r="D8" s="236">
        <f t="shared" si="0"/>
        <v>0.863489676232433</v>
      </c>
      <c r="E8" s="144">
        <v>2010399</v>
      </c>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row>
    <row r="9" spans="1:40" ht="19.5" customHeight="1">
      <c r="A9" s="238" t="s">
        <v>428</v>
      </c>
      <c r="B9" s="235">
        <f>B10+B11</f>
        <v>22789.288355000001</v>
      </c>
      <c r="C9" s="235">
        <f>C10+C11</f>
        <v>18550.5</v>
      </c>
      <c r="D9" s="236">
        <f t="shared" si="0"/>
        <v>0.81400084596893496</v>
      </c>
      <c r="E9" s="144">
        <v>20106</v>
      </c>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row>
    <row r="10" spans="1:40" ht="19.5" customHeight="1">
      <c r="A10" s="238" t="s">
        <v>429</v>
      </c>
      <c r="B10" s="235">
        <v>99</v>
      </c>
      <c r="C10" s="235">
        <v>102</v>
      </c>
      <c r="D10" s="236">
        <f t="shared" si="0"/>
        <v>1.0303030303030301</v>
      </c>
      <c r="E10" s="144">
        <v>2010607</v>
      </c>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row>
    <row r="11" spans="1:40" ht="19.5" customHeight="1">
      <c r="A11" s="238" t="s">
        <v>430</v>
      </c>
      <c r="B11" s="235">
        <v>22690.288355000001</v>
      </c>
      <c r="C11" s="235">
        <v>18448.5</v>
      </c>
      <c r="D11" s="236"/>
      <c r="E11" s="144">
        <v>2010699</v>
      </c>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row>
    <row r="12" spans="1:40" ht="19.5" customHeight="1">
      <c r="A12" s="237" t="s">
        <v>431</v>
      </c>
      <c r="B12" s="235">
        <f>SUM(B14:B15)</f>
        <v>2034</v>
      </c>
      <c r="C12" s="235">
        <f>SUM(C13:C15)</f>
        <v>2614.62</v>
      </c>
      <c r="D12" s="236">
        <f t="shared" si="0"/>
        <v>1.28545722713864</v>
      </c>
      <c r="E12" s="144">
        <v>20107</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row>
    <row r="13" spans="1:40" ht="19.5" customHeight="1">
      <c r="A13" s="238" t="s">
        <v>432</v>
      </c>
      <c r="B13" s="235"/>
      <c r="C13" s="235">
        <v>1987.27</v>
      </c>
      <c r="D13" s="236"/>
      <c r="E13" s="144">
        <v>2010701</v>
      </c>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row>
    <row r="14" spans="1:40" ht="19.5" customHeight="1">
      <c r="A14" s="237" t="s">
        <v>433</v>
      </c>
      <c r="B14" s="235"/>
      <c r="C14" s="235"/>
      <c r="D14" s="236" t="e">
        <f t="shared" si="0"/>
        <v>#DIV/0!</v>
      </c>
      <c r="E14" s="144">
        <v>2010710</v>
      </c>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row>
    <row r="15" spans="1:40" ht="19.5" customHeight="1">
      <c r="A15" s="237" t="s">
        <v>434</v>
      </c>
      <c r="B15" s="235">
        <v>2034</v>
      </c>
      <c r="C15" s="235">
        <v>627.35</v>
      </c>
      <c r="D15" s="236">
        <f t="shared" si="0"/>
        <v>0.308431661750246</v>
      </c>
      <c r="E15" s="144">
        <v>2010799</v>
      </c>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row>
    <row r="16" spans="1:40" ht="19.5" customHeight="1">
      <c r="A16" s="237" t="s">
        <v>435</v>
      </c>
      <c r="B16" s="235">
        <f>SUM(B17)</f>
        <v>1686.1</v>
      </c>
      <c r="C16" s="235">
        <f>SUM(C17)</f>
        <v>1500</v>
      </c>
      <c r="D16" s="236">
        <f t="shared" si="0"/>
        <v>0.88962694976573198</v>
      </c>
      <c r="E16" s="144">
        <v>20108</v>
      </c>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row>
    <row r="17" spans="1:40" ht="19.5" customHeight="1">
      <c r="A17" s="237" t="s">
        <v>436</v>
      </c>
      <c r="B17" s="235">
        <v>1686.1</v>
      </c>
      <c r="C17" s="235">
        <v>1500</v>
      </c>
      <c r="D17" s="236">
        <f t="shared" si="0"/>
        <v>0.88962694976573198</v>
      </c>
      <c r="E17" s="144">
        <v>2010804</v>
      </c>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row>
    <row r="18" spans="1:40" ht="19.5" customHeight="1">
      <c r="A18" s="237" t="s">
        <v>437</v>
      </c>
      <c r="B18" s="235">
        <f>SUM(B19:B19)</f>
        <v>16.847816000000002</v>
      </c>
      <c r="C18" s="235">
        <f>SUM(C19:C19)</f>
        <v>30</v>
      </c>
      <c r="D18" s="236">
        <f t="shared" si="0"/>
        <v>1.78064622738045</v>
      </c>
      <c r="E18" s="144">
        <v>20111</v>
      </c>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row>
    <row r="19" spans="1:40" ht="19.5" customHeight="1">
      <c r="A19" s="237" t="s">
        <v>438</v>
      </c>
      <c r="B19" s="235">
        <v>16.847816000000002</v>
      </c>
      <c r="C19" s="235">
        <v>30</v>
      </c>
      <c r="D19" s="236">
        <f t="shared" si="0"/>
        <v>1.78064622738045</v>
      </c>
      <c r="E19" s="144">
        <v>2011199</v>
      </c>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row>
    <row r="20" spans="1:40" ht="19.5" customHeight="1">
      <c r="A20" s="237" t="s">
        <v>439</v>
      </c>
      <c r="B20" s="235">
        <f>SUM(B21:B21)</f>
        <v>273.95967999999999</v>
      </c>
      <c r="C20" s="235">
        <f>SUM(C21:C21)</f>
        <v>700</v>
      </c>
      <c r="D20" s="236">
        <f t="shared" si="0"/>
        <v>2.5551205199246798</v>
      </c>
      <c r="E20" s="144">
        <v>20113</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row>
    <row r="21" spans="1:40" ht="19.5" customHeight="1">
      <c r="A21" s="237" t="s">
        <v>440</v>
      </c>
      <c r="B21" s="235">
        <v>273.95967999999999</v>
      </c>
      <c r="C21" s="235">
        <v>700</v>
      </c>
      <c r="D21" s="236">
        <f t="shared" si="0"/>
        <v>2.5551205199246798</v>
      </c>
      <c r="E21" s="144">
        <v>2011308</v>
      </c>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row>
    <row r="22" spans="1:40" ht="19.5" customHeight="1">
      <c r="A22" s="237" t="s">
        <v>441</v>
      </c>
      <c r="B22" s="235">
        <f>SUM(B23:B23)</f>
        <v>376.6</v>
      </c>
      <c r="C22" s="235">
        <f>SUM(C23:C23)</f>
        <v>0</v>
      </c>
      <c r="D22" s="236">
        <f t="shared" si="0"/>
        <v>0</v>
      </c>
      <c r="E22" s="144">
        <v>20114</v>
      </c>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row>
    <row r="23" spans="1:40" ht="19.5" customHeight="1">
      <c r="A23" s="237" t="s">
        <v>442</v>
      </c>
      <c r="B23" s="235">
        <v>376.6</v>
      </c>
      <c r="C23" s="235"/>
      <c r="D23" s="236">
        <f t="shared" si="0"/>
        <v>0</v>
      </c>
      <c r="E23" s="144">
        <v>2011405</v>
      </c>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row>
    <row r="24" spans="1:40" ht="19.5" customHeight="1">
      <c r="A24" s="237" t="s">
        <v>443</v>
      </c>
      <c r="B24" s="235">
        <f>SUM(B25:B25)</f>
        <v>19.746974999999999</v>
      </c>
      <c r="C24" s="235">
        <f>SUM(C25:C25)</f>
        <v>52</v>
      </c>
      <c r="D24" s="236">
        <f t="shared" si="0"/>
        <v>2.6333147228879401</v>
      </c>
      <c r="E24" s="144">
        <v>20129</v>
      </c>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row>
    <row r="25" spans="1:40" ht="19.5" customHeight="1">
      <c r="A25" s="237" t="s">
        <v>444</v>
      </c>
      <c r="B25" s="235">
        <v>19.746974999999999</v>
      </c>
      <c r="C25" s="235">
        <v>52</v>
      </c>
      <c r="D25" s="236">
        <f t="shared" si="0"/>
        <v>2.6333147228879401</v>
      </c>
      <c r="E25" s="144">
        <v>2012999</v>
      </c>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row>
    <row r="26" spans="1:40" ht="19.5" customHeight="1">
      <c r="A26" s="237" t="s">
        <v>445</v>
      </c>
      <c r="B26" s="235">
        <f>SUM(B27:B27)</f>
        <v>227.34691000000001</v>
      </c>
      <c r="C26" s="235">
        <f>SUM(C27:C27)</f>
        <v>0</v>
      </c>
      <c r="D26" s="236"/>
      <c r="E26" s="144">
        <v>20131</v>
      </c>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row>
    <row r="27" spans="1:40" ht="19.5" customHeight="1">
      <c r="A27" s="237" t="s">
        <v>446</v>
      </c>
      <c r="B27" s="235">
        <v>227.34691000000001</v>
      </c>
      <c r="C27" s="235">
        <v>0</v>
      </c>
      <c r="D27" s="236"/>
      <c r="E27" s="144">
        <v>2013199</v>
      </c>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row>
    <row r="28" spans="1:40" ht="19.5" customHeight="1">
      <c r="A28" s="237" t="s">
        <v>447</v>
      </c>
      <c r="B28" s="235">
        <f>SUM(B29:B29)</f>
        <v>0</v>
      </c>
      <c r="C28" s="235">
        <f>SUM(C29:C29)</f>
        <v>350</v>
      </c>
      <c r="D28" s="236" t="e">
        <f t="shared" si="0"/>
        <v>#DIV/0!</v>
      </c>
      <c r="E28" s="144">
        <v>20133</v>
      </c>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row>
    <row r="29" spans="1:40" ht="19.5" customHeight="1">
      <c r="A29" s="237" t="s">
        <v>448</v>
      </c>
      <c r="B29" s="235"/>
      <c r="C29" s="235">
        <v>350</v>
      </c>
      <c r="D29" s="236" t="e">
        <f t="shared" si="0"/>
        <v>#DIV/0!</v>
      </c>
      <c r="E29" s="144">
        <v>2013399</v>
      </c>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row>
    <row r="30" spans="1:40" ht="19.5" customHeight="1">
      <c r="A30" s="237" t="s">
        <v>449</v>
      </c>
      <c r="B30" s="235">
        <f>SUM(B31:B34)</f>
        <v>711.84820999999999</v>
      </c>
      <c r="C30" s="235">
        <f>SUM(C31:C34)</f>
        <v>890</v>
      </c>
      <c r="D30" s="236">
        <f t="shared" si="0"/>
        <v>1.2502665420764401</v>
      </c>
      <c r="E30" s="144">
        <v>20138</v>
      </c>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row>
    <row r="31" spans="1:40" ht="19.5" customHeight="1">
      <c r="A31" s="237" t="s">
        <v>450</v>
      </c>
      <c r="B31" s="235">
        <v>5</v>
      </c>
      <c r="C31" s="235"/>
      <c r="D31" s="236">
        <f t="shared" si="0"/>
        <v>0</v>
      </c>
      <c r="E31" s="144">
        <v>2013810</v>
      </c>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row>
    <row r="32" spans="1:40" ht="19.5" customHeight="1">
      <c r="A32" s="238" t="s">
        <v>451</v>
      </c>
      <c r="B32" s="235"/>
      <c r="C32" s="235"/>
      <c r="D32" s="236" t="e">
        <f t="shared" si="0"/>
        <v>#DIV/0!</v>
      </c>
      <c r="E32" s="144">
        <v>2013812</v>
      </c>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row>
    <row r="33" spans="1:40" ht="19.5" customHeight="1">
      <c r="A33" s="239" t="s">
        <v>452</v>
      </c>
      <c r="B33" s="235">
        <v>1.06114</v>
      </c>
      <c r="C33" s="235"/>
      <c r="D33" s="236"/>
      <c r="E33" s="144">
        <v>2013816</v>
      </c>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row>
    <row r="34" spans="1:40" ht="19.5" customHeight="1">
      <c r="A34" s="237" t="s">
        <v>453</v>
      </c>
      <c r="B34" s="235">
        <v>705.78706999999997</v>
      </c>
      <c r="C34" s="235">
        <v>890</v>
      </c>
      <c r="D34" s="236">
        <f t="shared" si="0"/>
        <v>1.2610035488465401</v>
      </c>
      <c r="E34" s="144">
        <v>2013899</v>
      </c>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row>
    <row r="35" spans="1:40" ht="19.5" customHeight="1">
      <c r="A35" s="237" t="s">
        <v>454</v>
      </c>
      <c r="B35" s="235">
        <f>SUM(B36:B36)</f>
        <v>0</v>
      </c>
      <c r="C35" s="235">
        <f>SUM(C36:C36)</f>
        <v>0</v>
      </c>
      <c r="D35" s="236" t="e">
        <f t="shared" si="0"/>
        <v>#DIV/0!</v>
      </c>
      <c r="E35" s="144">
        <v>20199</v>
      </c>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row>
    <row r="36" spans="1:40" ht="19.5" customHeight="1">
      <c r="A36" s="237" t="s">
        <v>455</v>
      </c>
      <c r="B36" s="235"/>
      <c r="C36" s="235">
        <v>0</v>
      </c>
      <c r="D36" s="236" t="e">
        <f t="shared" si="0"/>
        <v>#DIV/0!</v>
      </c>
      <c r="E36" s="144">
        <v>2019999</v>
      </c>
      <c r="F36" s="144"/>
      <c r="G36" s="144"/>
      <c r="H36" s="144"/>
      <c r="I36" s="144"/>
      <c r="J36" s="144" t="s">
        <v>456</v>
      </c>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row>
    <row r="37" spans="1:40" ht="19.5" customHeight="1">
      <c r="A37" s="240" t="s">
        <v>300</v>
      </c>
      <c r="B37" s="235">
        <f>B38+B40</f>
        <v>729</v>
      </c>
      <c r="C37" s="235"/>
      <c r="D37" s="236"/>
      <c r="E37" s="144">
        <v>203</v>
      </c>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row>
    <row r="38" spans="1:40" ht="19.5" customHeight="1">
      <c r="A38" s="238" t="s">
        <v>457</v>
      </c>
      <c r="B38" s="235">
        <v>545</v>
      </c>
      <c r="C38" s="235"/>
      <c r="D38" s="236"/>
      <c r="E38" s="144">
        <v>20306</v>
      </c>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row>
    <row r="39" spans="1:40" ht="19.5" customHeight="1">
      <c r="A39" s="241" t="s">
        <v>458</v>
      </c>
      <c r="B39" s="235">
        <v>545</v>
      </c>
      <c r="C39" s="235"/>
      <c r="D39" s="236"/>
      <c r="E39" s="144">
        <v>2030699</v>
      </c>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row>
    <row r="40" spans="1:40" ht="19.5" customHeight="1">
      <c r="A40" s="241" t="s">
        <v>459</v>
      </c>
      <c r="B40" s="235">
        <v>184</v>
      </c>
      <c r="C40" s="235"/>
      <c r="D40" s="236"/>
      <c r="E40" s="144">
        <v>20399</v>
      </c>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row>
    <row r="41" spans="1:40" ht="19.5" customHeight="1">
      <c r="A41" s="241" t="s">
        <v>459</v>
      </c>
      <c r="B41" s="235">
        <v>184</v>
      </c>
      <c r="C41" s="235"/>
      <c r="D41" s="236"/>
      <c r="E41" s="144">
        <v>2039999</v>
      </c>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row>
    <row r="42" spans="1:40" ht="19.5" customHeight="1">
      <c r="A42" s="234" t="s">
        <v>301</v>
      </c>
      <c r="B42" s="235">
        <f>B43</f>
        <v>0</v>
      </c>
      <c r="C42" s="235">
        <f>C43</f>
        <v>0</v>
      </c>
      <c r="D42" s="236"/>
      <c r="E42" s="144">
        <v>204</v>
      </c>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row>
    <row r="43" spans="1:40" ht="19.5" customHeight="1">
      <c r="A43" s="242" t="s">
        <v>460</v>
      </c>
      <c r="B43" s="235"/>
      <c r="C43" s="235">
        <f>SUM(C44:C44)</f>
        <v>0</v>
      </c>
      <c r="D43" s="236"/>
      <c r="E43" s="144">
        <v>20402</v>
      </c>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row>
    <row r="44" spans="1:40" ht="19.5" customHeight="1">
      <c r="A44" s="242" t="s">
        <v>461</v>
      </c>
      <c r="B44" s="235"/>
      <c r="C44" s="235">
        <v>0</v>
      </c>
      <c r="D44" s="236"/>
      <c r="E44" s="144">
        <v>2040299</v>
      </c>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row>
    <row r="45" spans="1:40" ht="19.5" customHeight="1">
      <c r="A45" s="234" t="s">
        <v>462</v>
      </c>
      <c r="B45" s="235">
        <f>B46+B50+B54+B57+B59+B62</f>
        <v>19477.112925000001</v>
      </c>
      <c r="C45" s="235">
        <f>C46+C50+C54+C57+C59+C62</f>
        <v>7100</v>
      </c>
      <c r="D45" s="236">
        <f t="shared" si="0"/>
        <v>0.36453041204514097</v>
      </c>
      <c r="E45" s="144">
        <v>206</v>
      </c>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row>
    <row r="46" spans="1:40" ht="19.5" customHeight="1">
      <c r="A46" s="243" t="s">
        <v>463</v>
      </c>
      <c r="B46" s="235">
        <f>SUM(B47:B49)</f>
        <v>2873.9529250000001</v>
      </c>
      <c r="C46" s="235">
        <f>SUM(C47:C49)</f>
        <v>6800</v>
      </c>
      <c r="D46" s="236">
        <f t="shared" si="0"/>
        <v>2.36607911731888</v>
      </c>
      <c r="E46" s="144">
        <v>20602</v>
      </c>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row>
    <row r="47" spans="1:40" ht="19.5" customHeight="1">
      <c r="A47" s="243" t="s">
        <v>464</v>
      </c>
      <c r="B47" s="235"/>
      <c r="C47" s="235"/>
      <c r="D47" s="236"/>
      <c r="E47" s="144">
        <v>2060203</v>
      </c>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row>
    <row r="48" spans="1:40" ht="19.5" customHeight="1">
      <c r="A48" s="243" t="s">
        <v>465</v>
      </c>
      <c r="B48" s="235">
        <v>2873.9529250000001</v>
      </c>
      <c r="C48" s="235">
        <v>6800</v>
      </c>
      <c r="D48" s="236">
        <f t="shared" si="0"/>
        <v>2.36607911731888</v>
      </c>
      <c r="E48" s="144">
        <v>2060208</v>
      </c>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row>
    <row r="49" spans="1:40" ht="19.5" customHeight="1">
      <c r="A49" s="243" t="s">
        <v>466</v>
      </c>
      <c r="B49" s="235"/>
      <c r="C49" s="235"/>
      <c r="D49" s="236" t="e">
        <f t="shared" si="0"/>
        <v>#DIV/0!</v>
      </c>
      <c r="E49" s="144">
        <v>2060299</v>
      </c>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row>
    <row r="50" spans="1:40" ht="19.5" customHeight="1">
      <c r="A50" s="242" t="s">
        <v>467</v>
      </c>
      <c r="B50" s="235">
        <f>SUM(B51:B53)</f>
        <v>14145.16</v>
      </c>
      <c r="C50" s="235">
        <f>SUM(C51:C53)</f>
        <v>300</v>
      </c>
      <c r="D50" s="236">
        <f t="shared" si="0"/>
        <v>2.1208667841155601E-2</v>
      </c>
      <c r="E50" s="144">
        <v>20604</v>
      </c>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row>
    <row r="51" spans="1:40" ht="19.5" customHeight="1">
      <c r="A51" s="242" t="s">
        <v>468</v>
      </c>
      <c r="B51" s="235">
        <v>4019.76</v>
      </c>
      <c r="C51" s="235"/>
      <c r="D51" s="236">
        <f t="shared" si="0"/>
        <v>0</v>
      </c>
      <c r="E51" s="144">
        <v>2060404</v>
      </c>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row>
    <row r="52" spans="1:40" ht="19.5" customHeight="1">
      <c r="A52" s="244" t="s">
        <v>469</v>
      </c>
      <c r="B52" s="235"/>
      <c r="C52" s="235"/>
      <c r="D52" s="236" t="e">
        <f t="shared" si="0"/>
        <v>#DIV/0!</v>
      </c>
      <c r="E52" s="144">
        <v>2060405</v>
      </c>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row>
    <row r="53" spans="1:40" ht="19.5" customHeight="1">
      <c r="A53" s="242" t="s">
        <v>470</v>
      </c>
      <c r="B53" s="235">
        <v>10125.4</v>
      </c>
      <c r="C53" s="235">
        <v>300</v>
      </c>
      <c r="D53" s="236">
        <f t="shared" si="0"/>
        <v>2.9628459122602601E-2</v>
      </c>
      <c r="E53" s="144">
        <v>2060499</v>
      </c>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row>
    <row r="54" spans="1:40" ht="19.5" customHeight="1">
      <c r="A54" s="237" t="s">
        <v>471</v>
      </c>
      <c r="B54" s="235">
        <f>SUM(B55:B56)</f>
        <v>70</v>
      </c>
      <c r="C54" s="235">
        <f>SUM(C55:C56)</f>
        <v>0</v>
      </c>
      <c r="D54" s="236">
        <f t="shared" si="0"/>
        <v>0</v>
      </c>
      <c r="E54" s="144">
        <v>20605</v>
      </c>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row>
    <row r="55" spans="1:40" ht="19.5" customHeight="1">
      <c r="A55" s="237" t="s">
        <v>472</v>
      </c>
      <c r="B55" s="235"/>
      <c r="C55" s="235"/>
      <c r="D55" s="236"/>
      <c r="E55" s="144">
        <v>2060502</v>
      </c>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row>
    <row r="56" spans="1:40" ht="19.5" customHeight="1">
      <c r="A56" s="237" t="s">
        <v>473</v>
      </c>
      <c r="B56" s="235">
        <v>70</v>
      </c>
      <c r="C56" s="235"/>
      <c r="D56" s="236">
        <f t="shared" si="0"/>
        <v>0</v>
      </c>
      <c r="E56" s="144">
        <v>2060503</v>
      </c>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row>
    <row r="57" spans="1:40" ht="19.5" customHeight="1">
      <c r="A57" s="237" t="s">
        <v>474</v>
      </c>
      <c r="B57" s="235">
        <f>SUM(B58:B58)</f>
        <v>0</v>
      </c>
      <c r="C57" s="235">
        <f>SUM(C58:C58)</f>
        <v>0</v>
      </c>
      <c r="D57" s="236" t="e">
        <f t="shared" si="0"/>
        <v>#DIV/0!</v>
      </c>
      <c r="E57" s="144">
        <v>20607</v>
      </c>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row>
    <row r="58" spans="1:40" ht="19.5" customHeight="1">
      <c r="A58" s="241" t="s">
        <v>475</v>
      </c>
      <c r="B58" s="235"/>
      <c r="C58" s="235"/>
      <c r="D58" s="236" t="e">
        <f t="shared" si="0"/>
        <v>#DIV/0!</v>
      </c>
      <c r="E58" s="144">
        <v>2060702</v>
      </c>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row>
    <row r="59" spans="1:40" ht="19.5" customHeight="1">
      <c r="A59" s="237" t="s">
        <v>476</v>
      </c>
      <c r="B59" s="235">
        <f>SUM(B60:B61)</f>
        <v>1330</v>
      </c>
      <c r="C59" s="235">
        <f>SUM(C60:C61)</f>
        <v>0</v>
      </c>
      <c r="D59" s="236">
        <f t="shared" si="0"/>
        <v>0</v>
      </c>
      <c r="E59" s="144">
        <v>20609</v>
      </c>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row>
    <row r="60" spans="1:40" ht="19.5" customHeight="1">
      <c r="A60" s="237" t="s">
        <v>477</v>
      </c>
      <c r="B60" s="235">
        <v>1190</v>
      </c>
      <c r="C60" s="235"/>
      <c r="D60" s="236">
        <f t="shared" si="0"/>
        <v>0</v>
      </c>
      <c r="E60" s="144">
        <v>2060902</v>
      </c>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row>
    <row r="61" spans="1:40" ht="19.5" customHeight="1">
      <c r="A61" s="237" t="s">
        <v>478</v>
      </c>
      <c r="B61" s="235">
        <v>140</v>
      </c>
      <c r="C61" s="235"/>
      <c r="D61" s="236"/>
      <c r="E61" s="144">
        <v>2060999</v>
      </c>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row>
    <row r="62" spans="1:40" ht="19.5" customHeight="1">
      <c r="A62" s="237" t="s">
        <v>479</v>
      </c>
      <c r="B62" s="235">
        <f>SUM(B63:B64)</f>
        <v>1058</v>
      </c>
      <c r="C62" s="235">
        <f>SUM(C64:C64)</f>
        <v>0</v>
      </c>
      <c r="D62" s="236">
        <f t="shared" si="0"/>
        <v>0</v>
      </c>
      <c r="E62" s="144">
        <v>20699</v>
      </c>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row>
    <row r="63" spans="1:40" ht="19.5" customHeight="1">
      <c r="A63" s="241" t="s">
        <v>480</v>
      </c>
      <c r="B63" s="235">
        <v>30</v>
      </c>
      <c r="C63" s="235"/>
      <c r="D63" s="236"/>
      <c r="E63" s="144">
        <v>2069901</v>
      </c>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row>
    <row r="64" spans="1:40" ht="19.5" customHeight="1">
      <c r="A64" s="237" t="s">
        <v>479</v>
      </c>
      <c r="B64" s="235">
        <v>1028</v>
      </c>
      <c r="C64" s="235">
        <v>0</v>
      </c>
      <c r="D64" s="236">
        <f t="shared" si="0"/>
        <v>0</v>
      </c>
      <c r="E64" s="144">
        <v>2069999</v>
      </c>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row>
    <row r="65" spans="1:40" ht="19.5" customHeight="1">
      <c r="A65" s="234" t="s">
        <v>481</v>
      </c>
      <c r="B65" s="235">
        <f>B66+B70+B74+B82</f>
        <v>8232.3066510000008</v>
      </c>
      <c r="C65" s="235">
        <f>C66+C70+C74+C82</f>
        <v>8375.11</v>
      </c>
      <c r="D65" s="236">
        <f t="shared" si="0"/>
        <v>1.0173466994190083</v>
      </c>
      <c r="E65" s="144">
        <v>208</v>
      </c>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row>
    <row r="66" spans="1:40" ht="19.5" customHeight="1">
      <c r="A66" s="237" t="s">
        <v>482</v>
      </c>
      <c r="B66" s="235">
        <f>SUM(B67:B69)</f>
        <v>6413.11</v>
      </c>
      <c r="C66" s="235">
        <f>SUM(C67:C69)</f>
        <v>6410.74</v>
      </c>
      <c r="D66" s="236">
        <f t="shared" si="0"/>
        <v>0.99963044451132099</v>
      </c>
      <c r="E66" s="144">
        <v>20801</v>
      </c>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row>
    <row r="67" spans="1:40" ht="19.5" customHeight="1">
      <c r="A67" s="237" t="s">
        <v>483</v>
      </c>
      <c r="B67" s="235"/>
      <c r="C67" s="235"/>
      <c r="D67" s="236"/>
      <c r="E67" s="144">
        <v>2080107</v>
      </c>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row>
    <row r="68" spans="1:40" ht="19.5" customHeight="1">
      <c r="A68" s="245" t="s">
        <v>484</v>
      </c>
      <c r="B68" s="235">
        <v>210.94</v>
      </c>
      <c r="C68" s="235"/>
      <c r="D68" s="236"/>
      <c r="E68" s="144">
        <v>2080116</v>
      </c>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row>
    <row r="69" spans="1:40" ht="19.5" customHeight="1">
      <c r="A69" s="237" t="s">
        <v>485</v>
      </c>
      <c r="B69" s="235">
        <v>6202.17</v>
      </c>
      <c r="C69" s="235">
        <v>6410.74</v>
      </c>
      <c r="D69" s="236">
        <f t="shared" si="0"/>
        <v>1.03362855258724</v>
      </c>
      <c r="E69" s="144">
        <v>2080199</v>
      </c>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row>
    <row r="70" spans="1:40" ht="19.5" customHeight="1">
      <c r="A70" s="237" t="s">
        <v>486</v>
      </c>
      <c r="B70" s="235">
        <f>SUM(B71:B73)</f>
        <v>869.398639</v>
      </c>
      <c r="C70" s="235">
        <f>SUM(C71:C73)</f>
        <v>1444.62</v>
      </c>
      <c r="D70" s="236">
        <f t="shared" si="0"/>
        <v>1.6616313106512699</v>
      </c>
      <c r="E70" s="144">
        <v>20805</v>
      </c>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row>
    <row r="71" spans="1:40" ht="19.5" customHeight="1">
      <c r="A71" s="237" t="s">
        <v>487</v>
      </c>
      <c r="B71" s="235">
        <v>375.2056</v>
      </c>
      <c r="C71" s="235">
        <v>515.30999999999995</v>
      </c>
      <c r="D71" s="236">
        <f t="shared" si="0"/>
        <v>1.3734070067184501</v>
      </c>
      <c r="E71" s="144">
        <v>2080501</v>
      </c>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row>
    <row r="72" spans="1:40" ht="19.5" customHeight="1">
      <c r="A72" s="237" t="s">
        <v>488</v>
      </c>
      <c r="B72" s="235">
        <v>326.14027099999998</v>
      </c>
      <c r="C72" s="235">
        <v>619.54</v>
      </c>
      <c r="D72" s="236">
        <f t="shared" si="0"/>
        <v>1.89961208439666</v>
      </c>
      <c r="E72" s="144">
        <v>2080505</v>
      </c>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row>
    <row r="73" spans="1:40" ht="19.5" customHeight="1">
      <c r="A73" s="237" t="s">
        <v>489</v>
      </c>
      <c r="B73" s="235">
        <v>168.05276799999999</v>
      </c>
      <c r="C73" s="235">
        <v>309.77</v>
      </c>
      <c r="D73" s="236">
        <f t="shared" si="0"/>
        <v>1.8432900789828099</v>
      </c>
      <c r="E73" s="144">
        <v>2080506</v>
      </c>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row>
    <row r="74" spans="1:40" ht="19.5" customHeight="1">
      <c r="A74" s="237" t="s">
        <v>490</v>
      </c>
      <c r="B74" s="235">
        <f>SUM(B76:B81)</f>
        <v>901.47900000000004</v>
      </c>
      <c r="C74" s="235">
        <f>SUM(C76:C81)</f>
        <v>488</v>
      </c>
      <c r="D74" s="236">
        <f t="shared" si="0"/>
        <v>0.54133263226320305</v>
      </c>
      <c r="E74" s="144">
        <v>20807</v>
      </c>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row>
    <row r="75" spans="1:40" ht="19.5" customHeight="1">
      <c r="A75" s="245" t="s">
        <v>491</v>
      </c>
      <c r="B75" s="235">
        <v>0.15</v>
      </c>
      <c r="C75" s="235"/>
      <c r="D75" s="236"/>
      <c r="E75" s="144">
        <v>2080701</v>
      </c>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row>
    <row r="76" spans="1:40" ht="19.5" customHeight="1">
      <c r="A76" s="241" t="s">
        <v>492</v>
      </c>
      <c r="B76" s="235">
        <v>55.72</v>
      </c>
      <c r="C76" s="235"/>
      <c r="D76" s="236">
        <f t="shared" si="0"/>
        <v>0</v>
      </c>
      <c r="E76" s="144">
        <v>2080702</v>
      </c>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row>
    <row r="77" spans="1:40" ht="19.5" customHeight="1">
      <c r="A77" s="241" t="s">
        <v>493</v>
      </c>
      <c r="B77" s="235">
        <v>126.7</v>
      </c>
      <c r="C77" s="235"/>
      <c r="D77" s="236">
        <f t="shared" si="0"/>
        <v>0</v>
      </c>
      <c r="E77" s="144">
        <v>2080704</v>
      </c>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row>
    <row r="78" spans="1:40" ht="19.5" customHeight="1">
      <c r="A78" s="241" t="s">
        <v>494</v>
      </c>
      <c r="B78" s="235">
        <v>3.9E-2</v>
      </c>
      <c r="C78" s="235"/>
      <c r="D78" s="236"/>
      <c r="E78" s="144">
        <v>2080705</v>
      </c>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row>
    <row r="79" spans="1:40" ht="19.5" customHeight="1">
      <c r="A79" s="241" t="s">
        <v>495</v>
      </c>
      <c r="B79" s="246">
        <v>54.99</v>
      </c>
      <c r="C79" s="235"/>
      <c r="D79" s="236">
        <f t="shared" si="0"/>
        <v>0</v>
      </c>
      <c r="E79" s="144">
        <v>2080711</v>
      </c>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row>
    <row r="80" spans="1:40" ht="19.5" customHeight="1">
      <c r="A80" s="241" t="s">
        <v>496</v>
      </c>
      <c r="B80" s="246">
        <v>1.56</v>
      </c>
      <c r="C80" s="235"/>
      <c r="D80" s="236"/>
      <c r="E80" s="144">
        <v>2080712</v>
      </c>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row>
    <row r="81" spans="1:40" ht="19.5" customHeight="1">
      <c r="A81" s="247" t="s">
        <v>497</v>
      </c>
      <c r="B81" s="246">
        <v>662.47</v>
      </c>
      <c r="C81" s="235">
        <v>488</v>
      </c>
      <c r="D81" s="236">
        <f t="shared" si="0"/>
        <v>0.73663713073799564</v>
      </c>
      <c r="E81" s="144">
        <v>2080799</v>
      </c>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row>
    <row r="82" spans="1:40" ht="19.5" customHeight="1">
      <c r="A82" s="237" t="s">
        <v>498</v>
      </c>
      <c r="B82" s="235">
        <f>SUM(B83:B84)</f>
        <v>48.319012000000001</v>
      </c>
      <c r="C82" s="235">
        <f>SUM(C84:C84)</f>
        <v>31.75</v>
      </c>
      <c r="D82" s="236">
        <f t="shared" ref="D82:D153" si="1">C82/B82</f>
        <v>0.65709125012738301</v>
      </c>
      <c r="E82" s="144">
        <v>20899</v>
      </c>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row>
    <row r="83" spans="1:40" ht="19.5" customHeight="1">
      <c r="A83" s="241" t="s">
        <v>499</v>
      </c>
      <c r="B83" s="235">
        <v>31.597799999999999</v>
      </c>
      <c r="C83" s="235"/>
      <c r="D83" s="236"/>
      <c r="E83" s="144">
        <v>2080801</v>
      </c>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row>
    <row r="84" spans="1:40" ht="19.5" customHeight="1">
      <c r="A84" s="237" t="s">
        <v>498</v>
      </c>
      <c r="B84" s="235">
        <v>16.721212000000001</v>
      </c>
      <c r="C84" s="235">
        <v>31.75</v>
      </c>
      <c r="D84" s="236">
        <f t="shared" si="1"/>
        <v>1.8987858057179099</v>
      </c>
      <c r="E84" s="144">
        <v>2089999</v>
      </c>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row>
    <row r="85" spans="1:40" ht="19.5" customHeight="1">
      <c r="A85" s="234" t="s">
        <v>500</v>
      </c>
      <c r="B85" s="235">
        <f>B86+B88</f>
        <v>128.37100899999999</v>
      </c>
      <c r="C85" s="235">
        <f>C86+C88</f>
        <v>218.71</v>
      </c>
      <c r="D85" s="236">
        <f t="shared" si="1"/>
        <v>1.70373358987932</v>
      </c>
      <c r="E85" s="144">
        <v>210</v>
      </c>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row>
    <row r="86" spans="1:40" ht="19.5" customHeight="1">
      <c r="A86" s="237" t="s">
        <v>501</v>
      </c>
      <c r="B86" s="235">
        <f>SUM(B87:B87)</f>
        <v>0</v>
      </c>
      <c r="C86" s="235">
        <f>SUM(C87:C87)</f>
        <v>0</v>
      </c>
      <c r="D86" s="236" t="e">
        <f t="shared" si="1"/>
        <v>#DIV/0!</v>
      </c>
      <c r="E86" s="144">
        <v>21004</v>
      </c>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4"/>
      <c r="AM86" s="144"/>
      <c r="AN86" s="144"/>
    </row>
    <row r="87" spans="1:40" ht="19.5" customHeight="1">
      <c r="A87" s="237" t="s">
        <v>502</v>
      </c>
      <c r="B87" s="235"/>
      <c r="C87" s="235">
        <v>0</v>
      </c>
      <c r="D87" s="236" t="e">
        <f t="shared" si="1"/>
        <v>#DIV/0!</v>
      </c>
      <c r="E87" s="144">
        <v>2100409</v>
      </c>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row>
    <row r="88" spans="1:40" ht="19.5" customHeight="1">
      <c r="A88" s="237" t="s">
        <v>503</v>
      </c>
      <c r="B88" s="235">
        <f>SUM(B89:B89)</f>
        <v>128.37100899999999</v>
      </c>
      <c r="C88" s="235">
        <f>SUM(C89:C89)</f>
        <v>218.71</v>
      </c>
      <c r="D88" s="236">
        <f t="shared" si="1"/>
        <v>1.70373358987932</v>
      </c>
      <c r="E88" s="144">
        <v>21011</v>
      </c>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row>
    <row r="89" spans="1:40" ht="19.5" customHeight="1">
      <c r="A89" s="237" t="s">
        <v>504</v>
      </c>
      <c r="B89" s="235">
        <v>128.37100899999999</v>
      </c>
      <c r="C89" s="235">
        <v>218.71</v>
      </c>
      <c r="D89" s="236">
        <f t="shared" si="1"/>
        <v>1.70373358987932</v>
      </c>
      <c r="E89" s="144">
        <v>2101101</v>
      </c>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row>
    <row r="90" spans="1:40" ht="19.5" customHeight="1">
      <c r="A90" s="234" t="s">
        <v>505</v>
      </c>
      <c r="B90" s="235">
        <f>B95+B97+B93+B99</f>
        <v>1519.54</v>
      </c>
      <c r="C90" s="235">
        <f>C95+C97+C93+C99+C91</f>
        <v>2600</v>
      </c>
      <c r="D90" s="236">
        <f t="shared" si="1"/>
        <v>1.71104413177672</v>
      </c>
      <c r="E90" s="144">
        <v>211</v>
      </c>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row>
    <row r="91" spans="1:40" ht="19.5" customHeight="1">
      <c r="A91" s="238" t="s">
        <v>506</v>
      </c>
      <c r="B91" s="235"/>
      <c r="C91" s="235">
        <f>C92</f>
        <v>2600</v>
      </c>
      <c r="D91" s="236"/>
      <c r="E91" s="144">
        <v>21101</v>
      </c>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row>
    <row r="92" spans="1:40" ht="19.5" customHeight="1">
      <c r="A92" s="238" t="s">
        <v>507</v>
      </c>
      <c r="B92" s="235"/>
      <c r="C92" s="235">
        <v>2600</v>
      </c>
      <c r="D92" s="236"/>
      <c r="E92" s="144">
        <v>2110199</v>
      </c>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row>
    <row r="93" spans="1:40" ht="19.5" customHeight="1">
      <c r="A93" s="238" t="s">
        <v>508</v>
      </c>
      <c r="B93" s="235">
        <f>B94</f>
        <v>1512</v>
      </c>
      <c r="C93" s="235"/>
      <c r="D93" s="236"/>
      <c r="E93" s="144">
        <v>21103</v>
      </c>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row>
    <row r="94" spans="1:40" ht="19.5" customHeight="1">
      <c r="A94" s="245" t="s">
        <v>509</v>
      </c>
      <c r="B94" s="246">
        <v>1512</v>
      </c>
      <c r="C94" s="235"/>
      <c r="D94" s="236"/>
      <c r="E94" s="144">
        <v>2110302</v>
      </c>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row>
    <row r="95" spans="1:40" ht="19.5" customHeight="1">
      <c r="A95" s="238" t="s">
        <v>510</v>
      </c>
      <c r="B95" s="235"/>
      <c r="C95" s="235">
        <f>SUM(C96:C96)</f>
        <v>0</v>
      </c>
      <c r="D95" s="236" t="e">
        <f t="shared" si="1"/>
        <v>#DIV/0!</v>
      </c>
      <c r="E95" s="144">
        <v>21104</v>
      </c>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row>
    <row r="96" spans="1:40" ht="19.5" customHeight="1">
      <c r="A96" s="238" t="s">
        <v>511</v>
      </c>
      <c r="B96" s="235"/>
      <c r="C96" s="235"/>
      <c r="D96" s="236" t="e">
        <f t="shared" si="1"/>
        <v>#DIV/0!</v>
      </c>
      <c r="E96" s="144">
        <v>2110401</v>
      </c>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row>
    <row r="97" spans="1:40" ht="19.5" customHeight="1">
      <c r="A97" s="241" t="s">
        <v>512</v>
      </c>
      <c r="B97" s="235"/>
      <c r="C97" s="235">
        <f>SUM(C98:C98)</f>
        <v>0</v>
      </c>
      <c r="D97" s="236" t="e">
        <f t="shared" si="1"/>
        <v>#DIV/0!</v>
      </c>
      <c r="E97" s="144">
        <v>21110</v>
      </c>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row>
    <row r="98" spans="1:40" ht="19.5" customHeight="1">
      <c r="A98" s="241" t="s">
        <v>512</v>
      </c>
      <c r="B98" s="235"/>
      <c r="C98" s="235">
        <v>0</v>
      </c>
      <c r="D98" s="236" t="e">
        <f t="shared" si="1"/>
        <v>#DIV/0!</v>
      </c>
      <c r="E98" s="144">
        <v>2111001</v>
      </c>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row>
    <row r="99" spans="1:40" ht="19.5" customHeight="1">
      <c r="A99" s="241" t="s">
        <v>513</v>
      </c>
      <c r="B99" s="235">
        <f>B100</f>
        <v>7.54</v>
      </c>
      <c r="C99" s="235"/>
      <c r="D99" s="236"/>
      <c r="E99" s="144">
        <v>21199</v>
      </c>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row>
    <row r="100" spans="1:40" ht="19.5" customHeight="1">
      <c r="A100" s="241" t="s">
        <v>513</v>
      </c>
      <c r="B100" s="235">
        <v>7.54</v>
      </c>
      <c r="C100" s="235"/>
      <c r="D100" s="236"/>
      <c r="E100" s="144">
        <v>2119999</v>
      </c>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row>
    <row r="101" spans="1:40" ht="19.5" customHeight="1">
      <c r="A101" s="234" t="s">
        <v>514</v>
      </c>
      <c r="B101" s="235">
        <f>B106+B108+B110+B102+B104</f>
        <v>270439.39278699999</v>
      </c>
      <c r="C101" s="235">
        <f>C106+C108+C110+C102+C104</f>
        <v>165596.6</v>
      </c>
      <c r="D101" s="236">
        <f t="shared" si="1"/>
        <v>0.61232425606880803</v>
      </c>
      <c r="E101" s="144">
        <v>212</v>
      </c>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row>
    <row r="102" spans="1:40" ht="19.5" customHeight="1">
      <c r="A102" s="237" t="s">
        <v>515</v>
      </c>
      <c r="B102" s="235">
        <f>SUM(B103:B103)</f>
        <v>15198.736027000001</v>
      </c>
      <c r="C102" s="235">
        <f>SUM(C103:C103)</f>
        <v>25000</v>
      </c>
      <c r="D102" s="236">
        <f t="shared" si="1"/>
        <v>1.6448736234110799</v>
      </c>
      <c r="E102" s="144">
        <v>21201</v>
      </c>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row>
    <row r="103" spans="1:40" ht="19.5" customHeight="1">
      <c r="A103" s="237" t="s">
        <v>516</v>
      </c>
      <c r="B103" s="235">
        <v>15198.736027000001</v>
      </c>
      <c r="C103" s="235">
        <v>25000</v>
      </c>
      <c r="D103" s="236">
        <f t="shared" si="1"/>
        <v>1.6448736234110799</v>
      </c>
      <c r="E103" s="144">
        <v>2120199</v>
      </c>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row>
    <row r="104" spans="1:40" ht="19.5" customHeight="1">
      <c r="A104" s="237" t="s">
        <v>517</v>
      </c>
      <c r="B104" s="235">
        <f>SUM(B105:B105)</f>
        <v>1669.524676</v>
      </c>
      <c r="C104" s="235">
        <f>SUM(C105:C105)</f>
        <v>7000</v>
      </c>
      <c r="D104" s="236">
        <f t="shared" si="1"/>
        <v>4.1928101456824498</v>
      </c>
      <c r="E104" s="144">
        <v>21202</v>
      </c>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row>
    <row r="105" spans="1:40" ht="19.5" customHeight="1">
      <c r="A105" s="237" t="s">
        <v>517</v>
      </c>
      <c r="B105" s="235">
        <v>1669.524676</v>
      </c>
      <c r="C105" s="235">
        <v>7000</v>
      </c>
      <c r="D105" s="236">
        <f t="shared" si="1"/>
        <v>4.1928101456824498</v>
      </c>
      <c r="E105" s="144">
        <v>2120201</v>
      </c>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row>
    <row r="106" spans="1:40" ht="19.5" customHeight="1">
      <c r="A106" s="237" t="s">
        <v>518</v>
      </c>
      <c r="B106" s="235">
        <f>SUM(B107:B107)</f>
        <v>250922.74</v>
      </c>
      <c r="C106" s="235">
        <f>SUM(C107:C107)</f>
        <v>133596.6</v>
      </c>
      <c r="D106" s="236">
        <f t="shared" si="1"/>
        <v>0.53242125444668698</v>
      </c>
      <c r="E106" s="144">
        <v>21203</v>
      </c>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row>
    <row r="107" spans="1:40" ht="19.5" customHeight="1">
      <c r="A107" s="237" t="s">
        <v>519</v>
      </c>
      <c r="B107" s="235">
        <f>250951.48-28.74</f>
        <v>250922.74</v>
      </c>
      <c r="C107" s="235">
        <v>133596.6</v>
      </c>
      <c r="D107" s="236">
        <f t="shared" si="1"/>
        <v>0.53242125444668698</v>
      </c>
      <c r="E107" s="144">
        <v>2120399</v>
      </c>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row>
    <row r="108" spans="1:40" ht="19.5" customHeight="1">
      <c r="A108" s="237" t="s">
        <v>520</v>
      </c>
      <c r="B108" s="235">
        <f>SUM(B109:B109)</f>
        <v>2618.2320840000002</v>
      </c>
      <c r="C108" s="235">
        <f>SUM(C109:C109)</f>
        <v>0</v>
      </c>
      <c r="D108" s="236">
        <f t="shared" si="1"/>
        <v>0</v>
      </c>
      <c r="E108" s="144">
        <v>21205</v>
      </c>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row>
    <row r="109" spans="1:40" ht="19.5" customHeight="1">
      <c r="A109" s="237" t="s">
        <v>520</v>
      </c>
      <c r="B109" s="235">
        <v>2618.2320840000002</v>
      </c>
      <c r="C109" s="235"/>
      <c r="D109" s="236">
        <f t="shared" si="1"/>
        <v>0</v>
      </c>
      <c r="E109" s="144">
        <v>2120501</v>
      </c>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row>
    <row r="110" spans="1:40" ht="19.5" customHeight="1">
      <c r="A110" s="237" t="s">
        <v>521</v>
      </c>
      <c r="B110" s="235">
        <f>SUM(B111:B111)</f>
        <v>30.16</v>
      </c>
      <c r="C110" s="235">
        <f>SUM(C111:C111)</f>
        <v>0</v>
      </c>
      <c r="D110" s="236"/>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row>
    <row r="111" spans="1:40" ht="19.5" customHeight="1">
      <c r="A111" s="237" t="s">
        <v>521</v>
      </c>
      <c r="B111" s="235">
        <v>30.16</v>
      </c>
      <c r="C111" s="235">
        <v>0</v>
      </c>
      <c r="D111" s="236"/>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row>
    <row r="112" spans="1:40" ht="19.5" customHeight="1">
      <c r="A112" s="234" t="s">
        <v>522</v>
      </c>
      <c r="B112" s="246">
        <f>B113</f>
        <v>135</v>
      </c>
      <c r="C112" s="235"/>
      <c r="D112" s="236">
        <f t="shared" si="1"/>
        <v>0</v>
      </c>
      <c r="E112" s="144">
        <v>213</v>
      </c>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row>
    <row r="113" spans="1:40" ht="19.5" customHeight="1">
      <c r="A113" s="238" t="s">
        <v>523</v>
      </c>
      <c r="B113" s="246">
        <f>B114</f>
        <v>135</v>
      </c>
      <c r="C113" s="235"/>
      <c r="D113" s="236">
        <f t="shared" si="1"/>
        <v>0</v>
      </c>
      <c r="E113" s="144">
        <v>21308</v>
      </c>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row>
    <row r="114" spans="1:40" ht="19.5" customHeight="1">
      <c r="A114" s="241" t="s">
        <v>524</v>
      </c>
      <c r="B114" s="246">
        <v>135</v>
      </c>
      <c r="C114" s="235"/>
      <c r="D114" s="236">
        <f t="shared" si="1"/>
        <v>0</v>
      </c>
      <c r="E114" s="144">
        <v>2130899</v>
      </c>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row>
    <row r="115" spans="1:40" ht="19.5" customHeight="1">
      <c r="A115" s="234" t="s">
        <v>525</v>
      </c>
      <c r="B115" s="235">
        <f>B118+B120+B122+B124+B116</f>
        <v>76142.505848999994</v>
      </c>
      <c r="C115" s="235">
        <f>C118+C120+C122+C124+C116</f>
        <v>60230</v>
      </c>
      <c r="D115" s="236">
        <f t="shared" si="1"/>
        <v>0.79101678265545305</v>
      </c>
      <c r="E115" s="144">
        <v>215</v>
      </c>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row>
    <row r="116" spans="1:40" ht="19.5" customHeight="1">
      <c r="A116" s="238" t="s">
        <v>526</v>
      </c>
      <c r="B116" s="246"/>
      <c r="C116" s="235"/>
      <c r="D116" s="236" t="e">
        <f t="shared" si="1"/>
        <v>#DIV/0!</v>
      </c>
      <c r="E116" s="144">
        <v>21501</v>
      </c>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row>
    <row r="117" spans="1:40" ht="19.5" customHeight="1">
      <c r="A117" s="241" t="s">
        <v>527</v>
      </c>
      <c r="B117" s="246"/>
      <c r="C117" s="235"/>
      <c r="D117" s="236" t="e">
        <f t="shared" si="1"/>
        <v>#DIV/0!</v>
      </c>
      <c r="E117" s="144">
        <v>2150199</v>
      </c>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row>
    <row r="118" spans="1:40" ht="19.5" customHeight="1">
      <c r="A118" s="237" t="s">
        <v>528</v>
      </c>
      <c r="B118" s="235">
        <f>SUM(B119:B119)</f>
        <v>54161.517683999999</v>
      </c>
      <c r="C118" s="235">
        <f>SUM(C119:C119)</f>
        <v>45000</v>
      </c>
      <c r="D118" s="236">
        <f t="shared" si="1"/>
        <v>0.83084820965594097</v>
      </c>
      <c r="E118" s="144">
        <v>21502</v>
      </c>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row>
    <row r="119" spans="1:40" ht="19.5" customHeight="1">
      <c r="A119" s="237" t="s">
        <v>529</v>
      </c>
      <c r="B119" s="246">
        <v>54161.517683999999</v>
      </c>
      <c r="C119" s="235">
        <v>45000</v>
      </c>
      <c r="D119" s="236">
        <f t="shared" si="1"/>
        <v>0.83084820965594097</v>
      </c>
      <c r="E119" s="144">
        <v>2150299</v>
      </c>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row>
    <row r="120" spans="1:40" ht="19.5" customHeight="1">
      <c r="A120" s="237" t="s">
        <v>530</v>
      </c>
      <c r="B120" s="235">
        <f>B121</f>
        <v>7812.1554999999998</v>
      </c>
      <c r="C120" s="235">
        <f>SUM(C121:C122)</f>
        <v>2000</v>
      </c>
      <c r="D120" s="236">
        <f t="shared" si="1"/>
        <v>0.25601128907380299</v>
      </c>
      <c r="E120" s="144">
        <v>21505</v>
      </c>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row>
    <row r="121" spans="1:40" ht="19.5" customHeight="1">
      <c r="A121" s="237" t="s">
        <v>531</v>
      </c>
      <c r="B121" s="235">
        <v>7812.1554999999998</v>
      </c>
      <c r="C121" s="235">
        <v>2000</v>
      </c>
      <c r="D121" s="236">
        <f t="shared" si="1"/>
        <v>0.25601128907380299</v>
      </c>
      <c r="E121" s="144">
        <v>2150517</v>
      </c>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row>
    <row r="122" spans="1:40" ht="19.5" customHeight="1">
      <c r="A122" s="237" t="s">
        <v>532</v>
      </c>
      <c r="B122" s="235">
        <f>B123</f>
        <v>1012.5</v>
      </c>
      <c r="C122" s="235"/>
      <c r="D122" s="236">
        <f t="shared" si="1"/>
        <v>0</v>
      </c>
      <c r="E122" s="144">
        <v>21508</v>
      </c>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row>
    <row r="123" spans="1:40" ht="19.5" customHeight="1">
      <c r="A123" s="237" t="s">
        <v>533</v>
      </c>
      <c r="B123" s="235">
        <v>1012.5</v>
      </c>
      <c r="C123" s="235"/>
      <c r="D123" s="236">
        <f t="shared" si="1"/>
        <v>0</v>
      </c>
      <c r="E123" s="144">
        <v>2150805</v>
      </c>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row>
    <row r="124" spans="1:40" ht="19.5" customHeight="1">
      <c r="A124" s="237" t="s">
        <v>534</v>
      </c>
      <c r="B124" s="235">
        <f>SUM(B125:B125)</f>
        <v>13156.332665</v>
      </c>
      <c r="C124" s="235">
        <f>SUM(C125:C125)</f>
        <v>13230</v>
      </c>
      <c r="D124" s="236">
        <f t="shared" si="1"/>
        <v>1.00559938220443</v>
      </c>
      <c r="E124" s="144">
        <v>21599</v>
      </c>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row>
    <row r="125" spans="1:40" ht="19.5" customHeight="1">
      <c r="A125" s="237" t="s">
        <v>534</v>
      </c>
      <c r="B125" s="235">
        <v>13156.332665</v>
      </c>
      <c r="C125" s="235">
        <v>13230</v>
      </c>
      <c r="D125" s="236">
        <f t="shared" si="1"/>
        <v>1.00559938220443</v>
      </c>
      <c r="E125" s="144">
        <v>2159999</v>
      </c>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row>
    <row r="126" spans="1:40" ht="19.5" customHeight="1">
      <c r="A126" s="234" t="s">
        <v>535</v>
      </c>
      <c r="B126" s="235">
        <f>B127+B129</f>
        <v>5493.96</v>
      </c>
      <c r="C126" s="235">
        <f>C127+C129</f>
        <v>0</v>
      </c>
      <c r="D126" s="236">
        <f t="shared" si="1"/>
        <v>0</v>
      </c>
      <c r="E126" s="144">
        <v>216</v>
      </c>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row>
    <row r="127" spans="1:40" ht="19.5" customHeight="1">
      <c r="A127" s="237" t="s">
        <v>536</v>
      </c>
      <c r="B127" s="235">
        <f>SUM(B128:B128)</f>
        <v>5493.96</v>
      </c>
      <c r="C127" s="235">
        <f>SUM(C128:C128)</f>
        <v>0</v>
      </c>
      <c r="D127" s="236">
        <f t="shared" si="1"/>
        <v>0</v>
      </c>
      <c r="E127" s="144">
        <v>21606</v>
      </c>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row>
    <row r="128" spans="1:40" ht="19.5" customHeight="1">
      <c r="A128" s="237" t="s">
        <v>537</v>
      </c>
      <c r="B128" s="235">
        <v>5493.96</v>
      </c>
      <c r="C128" s="235"/>
      <c r="D128" s="236">
        <f t="shared" si="1"/>
        <v>0</v>
      </c>
      <c r="E128" s="144">
        <v>2160699</v>
      </c>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4"/>
      <c r="AN128" s="144"/>
    </row>
    <row r="129" spans="1:40" ht="19.5" customHeight="1">
      <c r="A129" s="237" t="s">
        <v>538</v>
      </c>
      <c r="B129" s="235">
        <f>SUM(B130:B131)</f>
        <v>0</v>
      </c>
      <c r="C129" s="235">
        <f>SUM(C130:C131)</f>
        <v>0</v>
      </c>
      <c r="D129" s="236" t="e">
        <f t="shared" si="1"/>
        <v>#DIV/0!</v>
      </c>
      <c r="E129" s="144">
        <v>21699</v>
      </c>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row>
    <row r="130" spans="1:40" ht="19.5" customHeight="1">
      <c r="A130" s="237" t="s">
        <v>539</v>
      </c>
      <c r="B130" s="235"/>
      <c r="C130" s="235"/>
      <c r="D130" s="236"/>
      <c r="E130" s="144">
        <v>2169901</v>
      </c>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row>
    <row r="131" spans="1:40" ht="19.5" customHeight="1">
      <c r="A131" s="237" t="s">
        <v>538</v>
      </c>
      <c r="B131" s="235"/>
      <c r="C131" s="235"/>
      <c r="D131" s="236" t="e">
        <f t="shared" si="1"/>
        <v>#DIV/0!</v>
      </c>
      <c r="E131" s="144">
        <v>2169999</v>
      </c>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row>
    <row r="132" spans="1:40" ht="19.5" customHeight="1">
      <c r="A132" s="234" t="s">
        <v>540</v>
      </c>
      <c r="B132" s="235">
        <f>B133</f>
        <v>432</v>
      </c>
      <c r="C132" s="235">
        <f>C133</f>
        <v>0</v>
      </c>
      <c r="D132" s="236">
        <f t="shared" si="1"/>
        <v>0</v>
      </c>
      <c r="E132" s="144">
        <v>217</v>
      </c>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row>
    <row r="133" spans="1:40" ht="19.5" customHeight="1">
      <c r="A133" s="237" t="s">
        <v>541</v>
      </c>
      <c r="B133" s="235">
        <f>SUM(B134:B134)</f>
        <v>432</v>
      </c>
      <c r="C133" s="235">
        <f>SUM(C134:C134)</f>
        <v>0</v>
      </c>
      <c r="D133" s="236">
        <f t="shared" si="1"/>
        <v>0</v>
      </c>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row>
    <row r="134" spans="1:40" ht="19.5" customHeight="1">
      <c r="A134" s="237" t="s">
        <v>541</v>
      </c>
      <c r="B134" s="144">
        <v>432</v>
      </c>
      <c r="C134" s="235"/>
      <c r="D134" s="236">
        <f t="shared" si="1"/>
        <v>0</v>
      </c>
      <c r="E134" s="144">
        <v>2179999</v>
      </c>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row>
    <row r="135" spans="1:40" ht="19.5" customHeight="1">
      <c r="A135" s="234" t="s">
        <v>542</v>
      </c>
      <c r="B135" s="235">
        <f>B136</f>
        <v>0</v>
      </c>
      <c r="C135" s="235">
        <f>C136</f>
        <v>0</v>
      </c>
      <c r="D135" s="236"/>
      <c r="E135" s="144">
        <v>219</v>
      </c>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row>
    <row r="136" spans="1:40" ht="19.5" customHeight="1">
      <c r="A136" s="248" t="s">
        <v>543</v>
      </c>
      <c r="B136" s="235"/>
      <c r="C136" s="235"/>
      <c r="D136" s="236"/>
      <c r="E136" s="144">
        <v>21902</v>
      </c>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row>
    <row r="137" spans="1:40" ht="19.5" customHeight="1">
      <c r="A137" s="234" t="s">
        <v>544</v>
      </c>
      <c r="B137" s="235">
        <f>B138+B140</f>
        <v>1799.0524</v>
      </c>
      <c r="C137" s="235">
        <f>C138+C140</f>
        <v>2931.79</v>
      </c>
      <c r="D137" s="236">
        <f t="shared" si="1"/>
        <v>1.6296301319516899</v>
      </c>
      <c r="E137" s="144">
        <v>221</v>
      </c>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row>
    <row r="138" spans="1:40" ht="19.5" customHeight="1">
      <c r="A138" s="237" t="s">
        <v>545</v>
      </c>
      <c r="B138" s="235">
        <f>SUM(B139:B139)</f>
        <v>387.4</v>
      </c>
      <c r="C138" s="235">
        <f>SUM(C139:C139)</f>
        <v>0</v>
      </c>
      <c r="D138" s="236">
        <f t="shared" si="1"/>
        <v>0</v>
      </c>
      <c r="E138" s="144">
        <v>22101</v>
      </c>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row>
    <row r="139" spans="1:40" ht="19.5" customHeight="1">
      <c r="A139" s="237" t="s">
        <v>546</v>
      </c>
      <c r="B139" s="235">
        <v>387.4</v>
      </c>
      <c r="C139" s="235"/>
      <c r="D139" s="236">
        <f t="shared" si="1"/>
        <v>0</v>
      </c>
      <c r="E139" s="144">
        <v>2210199</v>
      </c>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row>
    <row r="140" spans="1:40" ht="19.5" customHeight="1">
      <c r="A140" s="237" t="s">
        <v>547</v>
      </c>
      <c r="B140" s="235">
        <f>SUM(B141:B143)</f>
        <v>1411.6523999999999</v>
      </c>
      <c r="C140" s="235">
        <f>SUM(C141:C143)</f>
        <v>2931.79</v>
      </c>
      <c r="D140" s="236">
        <f t="shared" si="1"/>
        <v>2.0768497967346602</v>
      </c>
      <c r="E140" s="144">
        <v>22102</v>
      </c>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row>
    <row r="141" spans="1:40" ht="19.5" customHeight="1">
      <c r="A141" s="237" t="s">
        <v>359</v>
      </c>
      <c r="B141" s="235">
        <v>445.77359999999999</v>
      </c>
      <c r="C141" s="235">
        <v>862.82</v>
      </c>
      <c r="D141" s="236">
        <f t="shared" si="1"/>
        <v>1.9355565246573601</v>
      </c>
      <c r="E141" s="144">
        <v>2210201</v>
      </c>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row>
    <row r="142" spans="1:40" ht="19.5" customHeight="1">
      <c r="A142" s="162" t="s">
        <v>548</v>
      </c>
      <c r="B142" s="235"/>
      <c r="C142" s="235"/>
      <c r="D142" s="236"/>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row>
    <row r="143" spans="1:40" ht="19.5" customHeight="1">
      <c r="A143" s="162" t="s">
        <v>549</v>
      </c>
      <c r="B143" s="235">
        <v>965.87879999999996</v>
      </c>
      <c r="C143" s="235">
        <v>2068.9699999999998</v>
      </c>
      <c r="D143" s="236">
        <f t="shared" si="1"/>
        <v>2.14205964557872</v>
      </c>
      <c r="E143" s="144">
        <v>2210203</v>
      </c>
    </row>
    <row r="144" spans="1:40" ht="19.5" customHeight="1">
      <c r="A144" s="234" t="s">
        <v>550</v>
      </c>
      <c r="B144" s="235">
        <f>B145+B148</f>
        <v>1965.6934679999999</v>
      </c>
      <c r="C144" s="235">
        <f>C145+C148</f>
        <v>2703.46</v>
      </c>
      <c r="D144" s="236">
        <f t="shared" si="1"/>
        <v>1.37532125125829</v>
      </c>
      <c r="E144" s="144">
        <v>224</v>
      </c>
    </row>
    <row r="145" spans="1:5" ht="19.5" customHeight="1">
      <c r="A145" s="162" t="s">
        <v>551</v>
      </c>
      <c r="B145" s="235">
        <f>SUM(B146:B147)</f>
        <v>1965.6934679999999</v>
      </c>
      <c r="C145" s="235">
        <f>SUM(C146:C147)</f>
        <v>1200</v>
      </c>
      <c r="D145" s="236">
        <f t="shared" si="1"/>
        <v>0.61047158142156499</v>
      </c>
      <c r="E145" s="144">
        <v>22401</v>
      </c>
    </row>
    <row r="146" spans="1:5" ht="19.5" customHeight="1">
      <c r="A146" s="162" t="s">
        <v>552</v>
      </c>
      <c r="B146" s="235"/>
      <c r="C146" s="235"/>
      <c r="D146" s="236" t="e">
        <f t="shared" si="1"/>
        <v>#DIV/0!</v>
      </c>
      <c r="E146" s="144">
        <v>2240109</v>
      </c>
    </row>
    <row r="147" spans="1:5" ht="19.5" customHeight="1">
      <c r="A147" s="162" t="s">
        <v>553</v>
      </c>
      <c r="B147" s="235">
        <v>1965.6934679999999</v>
      </c>
      <c r="C147" s="235">
        <v>1200</v>
      </c>
      <c r="D147" s="236">
        <f t="shared" si="1"/>
        <v>0.61047158142156499</v>
      </c>
      <c r="E147" s="144">
        <v>2240199</v>
      </c>
    </row>
    <row r="148" spans="1:5" ht="19.5" customHeight="1">
      <c r="A148" s="162" t="s">
        <v>554</v>
      </c>
      <c r="B148" s="235">
        <f>SUM(B150:B150)</f>
        <v>0</v>
      </c>
      <c r="C148" s="235">
        <f>C149+C150</f>
        <v>1503.46</v>
      </c>
      <c r="D148" s="236"/>
      <c r="E148" s="144">
        <v>22402</v>
      </c>
    </row>
    <row r="149" spans="1:5" ht="19.5" customHeight="1">
      <c r="A149" s="249" t="s">
        <v>432</v>
      </c>
      <c r="B149" s="235"/>
      <c r="C149" s="235">
        <v>1503.46</v>
      </c>
      <c r="D149" s="236"/>
      <c r="E149" s="144">
        <v>2240201</v>
      </c>
    </row>
    <row r="150" spans="1:5" ht="19.5" customHeight="1">
      <c r="A150" s="162" t="s">
        <v>555</v>
      </c>
      <c r="B150" s="235"/>
      <c r="C150" s="235">
        <v>0</v>
      </c>
      <c r="D150" s="236"/>
      <c r="E150" s="144">
        <v>2240299</v>
      </c>
    </row>
    <row r="151" spans="1:5" ht="19.5" customHeight="1">
      <c r="A151" s="234" t="s">
        <v>556</v>
      </c>
      <c r="B151" s="235"/>
      <c r="C151" s="235">
        <v>5000</v>
      </c>
      <c r="D151" s="236"/>
      <c r="E151" s="144">
        <v>227</v>
      </c>
    </row>
    <row r="152" spans="1:5" ht="19.5" customHeight="1">
      <c r="A152" s="234" t="s">
        <v>557</v>
      </c>
      <c r="B152" s="235">
        <f>B153</f>
        <v>4901</v>
      </c>
      <c r="C152" s="235">
        <f>C153</f>
        <v>4841</v>
      </c>
      <c r="D152" s="236">
        <f t="shared" si="1"/>
        <v>0.98775760048969596</v>
      </c>
      <c r="E152" s="144">
        <v>229</v>
      </c>
    </row>
    <row r="153" spans="1:5" ht="19.5" customHeight="1">
      <c r="A153" s="245" t="s">
        <v>558</v>
      </c>
      <c r="B153" s="235">
        <f>B154</f>
        <v>4901</v>
      </c>
      <c r="C153" s="235">
        <f>C154</f>
        <v>4841</v>
      </c>
      <c r="D153" s="236">
        <f t="shared" si="1"/>
        <v>0.98775760048969596</v>
      </c>
      <c r="E153" s="144">
        <v>22999</v>
      </c>
    </row>
    <row r="154" spans="1:5" ht="19.5" customHeight="1">
      <c r="A154" s="245" t="s">
        <v>558</v>
      </c>
      <c r="B154" s="235">
        <v>4901</v>
      </c>
      <c r="C154" s="235">
        <v>4841</v>
      </c>
      <c r="D154" s="236">
        <f t="shared" ref="D154:D155" si="2">C154/B154</f>
        <v>0.98775760048969596</v>
      </c>
      <c r="E154" s="144">
        <v>2299999</v>
      </c>
    </row>
    <row r="155" spans="1:5" ht="19.5" customHeight="1">
      <c r="A155" s="165" t="s">
        <v>559</v>
      </c>
      <c r="B155" s="250">
        <f>B5+B42+B45+B65+B85+B90+B101+B115+B126+B132+B135+B137+B144+B151+B152+B112+B37</f>
        <v>424305.84556099999</v>
      </c>
      <c r="C155" s="250">
        <f>C5+C42+C45+C65+C85+C90+C101+C115+C126+C132+C135+C137+C144+C151+C152</f>
        <v>289444.62</v>
      </c>
      <c r="D155" s="236">
        <f t="shared" si="2"/>
        <v>0.68216034030195372</v>
      </c>
    </row>
    <row r="156" spans="1:5" ht="17.25" customHeight="1">
      <c r="A156" s="251" t="s">
        <v>296</v>
      </c>
      <c r="B156" s="106"/>
      <c r="C156" s="106"/>
      <c r="D156" s="25"/>
    </row>
    <row r="157" spans="1:5" ht="17.25" customHeight="1">
      <c r="A157" s="25"/>
    </row>
  </sheetData>
  <sheetProtection formatCells="0" formatColumns="0" formatRows="0"/>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sheetPr codeName="Sheet18"/>
  <dimension ref="A1:AR30"/>
  <sheetViews>
    <sheetView showGridLines="0" showZeros="0" view="pageBreakPreview" topLeftCell="A4" workbookViewId="0">
      <selection activeCell="B22" sqref="B22"/>
    </sheetView>
  </sheetViews>
  <sheetFormatPr defaultColWidth="9" defaultRowHeight="12"/>
  <cols>
    <col min="1" max="1" width="50.6640625" style="15" customWidth="1"/>
    <col min="2" max="3" width="32.83203125" style="15" customWidth="1"/>
    <col min="4" max="4" width="38.5" style="15" customWidth="1"/>
    <col min="5" max="6" width="12" style="15" customWidth="1"/>
    <col min="7" max="11" width="8.5" style="15" customWidth="1"/>
    <col min="12" max="44" width="12" style="15" customWidth="1"/>
    <col min="45" max="16384" width="9" style="15"/>
  </cols>
  <sheetData>
    <row r="1" spans="1:44" ht="19.5" customHeight="1">
      <c r="A1" s="14" t="s">
        <v>560</v>
      </c>
    </row>
    <row r="2" spans="1:44" ht="34.5" customHeight="1">
      <c r="A2" s="394" t="s">
        <v>10</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row>
    <row r="3" spans="1:44" ht="19.5" customHeight="1">
      <c r="A3" s="130"/>
      <c r="B3" s="130"/>
      <c r="C3" s="132"/>
      <c r="D3" s="132" t="s">
        <v>35</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row>
    <row r="4" spans="1:44" ht="27.95" customHeight="1">
      <c r="A4" s="108" t="s">
        <v>298</v>
      </c>
      <c r="B4" s="108" t="s">
        <v>271</v>
      </c>
      <c r="C4" s="108" t="s">
        <v>272</v>
      </c>
      <c r="D4" s="108" t="s">
        <v>273</v>
      </c>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68"/>
    </row>
    <row r="5" spans="1:44" ht="19.5" customHeight="1">
      <c r="A5" s="223" t="s">
        <v>356</v>
      </c>
      <c r="B5" s="76">
        <f>SUM(B6:B9)</f>
        <v>4520.9736000000003</v>
      </c>
      <c r="C5" s="76">
        <f>SUM(C6:C9)</f>
        <v>9073.56</v>
      </c>
      <c r="D5" s="224">
        <f>C5/B5</f>
        <v>2.0069924761339002</v>
      </c>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row>
    <row r="6" spans="1:44" ht="19.5" customHeight="1">
      <c r="A6" s="225" t="s">
        <v>561</v>
      </c>
      <c r="B6" s="226">
        <v>3435.91</v>
      </c>
      <c r="C6" s="227">
        <v>6967.23</v>
      </c>
      <c r="D6" s="224">
        <f t="shared" ref="D6:D29" si="0">C6/B6</f>
        <v>2.0277684805480898</v>
      </c>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row>
    <row r="7" spans="1:44" ht="19.5" customHeight="1">
      <c r="A7" s="225" t="s">
        <v>562</v>
      </c>
      <c r="B7" s="226">
        <v>639.29</v>
      </c>
      <c r="C7" s="227">
        <v>1203.51</v>
      </c>
      <c r="D7" s="224">
        <f t="shared" si="0"/>
        <v>1.8825728542601901</v>
      </c>
    </row>
    <row r="8" spans="1:44" ht="19.5" customHeight="1">
      <c r="A8" s="225" t="s">
        <v>563</v>
      </c>
      <c r="B8" s="226">
        <v>445.77359999999999</v>
      </c>
      <c r="C8" s="227">
        <v>862.82</v>
      </c>
      <c r="D8" s="224">
        <f t="shared" si="0"/>
        <v>1.9355565246573601</v>
      </c>
    </row>
    <row r="9" spans="1:44" ht="19.5" customHeight="1">
      <c r="A9" s="225" t="s">
        <v>564</v>
      </c>
      <c r="B9" s="226"/>
      <c r="C9" s="227">
        <v>40</v>
      </c>
      <c r="D9" s="224"/>
    </row>
    <row r="10" spans="1:44" ht="19.5" customHeight="1">
      <c r="A10" s="223" t="s">
        <v>361</v>
      </c>
      <c r="B10" s="76">
        <f>SUM(B11:B20)</f>
        <v>30217.660681000001</v>
      </c>
      <c r="C10" s="76">
        <f>SUM(C11:C20)</f>
        <v>28860.59</v>
      </c>
      <c r="D10" s="224">
        <f t="shared" si="0"/>
        <v>0.95509014760188604</v>
      </c>
    </row>
    <row r="11" spans="1:44" ht="19.5" customHeight="1">
      <c r="A11" s="225" t="s">
        <v>565</v>
      </c>
      <c r="B11" s="76">
        <v>345.58</v>
      </c>
      <c r="C11" s="76">
        <v>504.26</v>
      </c>
      <c r="D11" s="224">
        <f t="shared" si="0"/>
        <v>1.45917009086174</v>
      </c>
    </row>
    <row r="12" spans="1:44" ht="19.5" customHeight="1">
      <c r="A12" s="225" t="s">
        <v>566</v>
      </c>
      <c r="B12" s="76">
        <v>1.282</v>
      </c>
      <c r="C12" s="76">
        <v>21.2</v>
      </c>
      <c r="D12" s="224">
        <f t="shared" si="0"/>
        <v>16.5366614664587</v>
      </c>
    </row>
    <row r="13" spans="1:44" ht="19.5" customHeight="1">
      <c r="A13" s="225" t="s">
        <v>567</v>
      </c>
      <c r="B13" s="76">
        <v>3.1520000000000001</v>
      </c>
      <c r="C13" s="76">
        <v>26.5</v>
      </c>
      <c r="D13" s="224">
        <f t="shared" si="0"/>
        <v>8.4073604060913691</v>
      </c>
    </row>
    <row r="14" spans="1:44" ht="19.5" customHeight="1">
      <c r="A14" s="137" t="s">
        <v>365</v>
      </c>
      <c r="B14" s="76"/>
      <c r="C14" s="76">
        <v>8</v>
      </c>
      <c r="D14" s="224"/>
    </row>
    <row r="15" spans="1:44" ht="19.5" customHeight="1">
      <c r="A15" s="225" t="s">
        <v>568</v>
      </c>
      <c r="B15" s="76">
        <v>0.5</v>
      </c>
      <c r="C15" s="76">
        <v>3.23</v>
      </c>
      <c r="D15" s="224"/>
    </row>
    <row r="16" spans="1:44" ht="19.5" customHeight="1">
      <c r="A16" s="225" t="s">
        <v>569</v>
      </c>
      <c r="B16" s="76">
        <v>2.6555</v>
      </c>
      <c r="C16" s="76">
        <v>11.66</v>
      </c>
      <c r="D16" s="224">
        <f t="shared" si="0"/>
        <v>4.3908868386367903</v>
      </c>
    </row>
    <row r="17" spans="1:4" ht="19.5" customHeight="1">
      <c r="A17" s="225" t="s">
        <v>570</v>
      </c>
      <c r="B17" s="76">
        <v>90.994609999999994</v>
      </c>
      <c r="C17" s="228">
        <v>171.36</v>
      </c>
      <c r="D17" s="224"/>
    </row>
    <row r="18" spans="1:4" ht="19.5" customHeight="1">
      <c r="A18" s="114" t="s">
        <v>571</v>
      </c>
      <c r="B18" s="76">
        <v>20.002825999999999</v>
      </c>
      <c r="C18" s="76">
        <v>24.16</v>
      </c>
      <c r="D18" s="224">
        <f t="shared" si="0"/>
        <v>1.20782933371515</v>
      </c>
    </row>
    <row r="19" spans="1:4" ht="19.5" customHeight="1">
      <c r="A19" s="114" t="s">
        <v>572</v>
      </c>
      <c r="B19" s="76">
        <v>30.043745000000001</v>
      </c>
      <c r="C19" s="76">
        <v>226.82</v>
      </c>
      <c r="D19" s="224">
        <f t="shared" si="0"/>
        <v>7.5496580070160997</v>
      </c>
    </row>
    <row r="20" spans="1:4" ht="19.5" customHeight="1">
      <c r="A20" s="114" t="s">
        <v>573</v>
      </c>
      <c r="B20" s="76">
        <v>29723.45</v>
      </c>
      <c r="C20" s="76">
        <v>27863.4</v>
      </c>
      <c r="D20" s="224">
        <f t="shared" si="0"/>
        <v>0.93742146352459099</v>
      </c>
    </row>
    <row r="21" spans="1:4" ht="19.5" customHeight="1">
      <c r="A21" s="223" t="s">
        <v>574</v>
      </c>
      <c r="B21" s="76">
        <f>SUM(B22:B24)</f>
        <v>272447.35999999999</v>
      </c>
      <c r="C21" s="76">
        <f>SUM(C22:C24)</f>
        <v>169564.03</v>
      </c>
      <c r="D21" s="224">
        <f t="shared" si="0"/>
        <v>0.62237354768275299</v>
      </c>
    </row>
    <row r="22" spans="1:4" ht="19.5" customHeight="1">
      <c r="A22" s="137" t="s">
        <v>374</v>
      </c>
      <c r="B22" s="76">
        <f>195025.33+57589.05-28.74</f>
        <v>252585.64</v>
      </c>
      <c r="C22" s="76">
        <v>142324.1</v>
      </c>
      <c r="D22" s="224"/>
    </row>
    <row r="23" spans="1:4" ht="19.5" customHeight="1">
      <c r="A23" s="114" t="s">
        <v>575</v>
      </c>
      <c r="B23" s="76">
        <v>171.36</v>
      </c>
      <c r="C23" s="76">
        <v>164.98</v>
      </c>
      <c r="D23" s="224">
        <f t="shared" si="0"/>
        <v>0.96276844070961698</v>
      </c>
    </row>
    <row r="24" spans="1:4" ht="19.5" customHeight="1">
      <c r="A24" s="114" t="s">
        <v>576</v>
      </c>
      <c r="B24" s="76">
        <v>19690.36</v>
      </c>
      <c r="C24" s="76">
        <v>27074.95</v>
      </c>
      <c r="D24" s="224">
        <f t="shared" si="0"/>
        <v>1.3750358043225199</v>
      </c>
    </row>
    <row r="25" spans="1:4" ht="19.5" customHeight="1">
      <c r="A25" s="223" t="s">
        <v>577</v>
      </c>
      <c r="B25" s="226">
        <f>SUM(B26:B28)</f>
        <v>644.20339999999999</v>
      </c>
      <c r="C25" s="226">
        <f>SUM(C26:C28)</f>
        <v>623</v>
      </c>
      <c r="D25" s="224">
        <f t="shared" si="0"/>
        <v>0.96708586139098296</v>
      </c>
    </row>
    <row r="26" spans="1:4" ht="19.5" customHeight="1">
      <c r="A26" s="225" t="s">
        <v>578</v>
      </c>
      <c r="B26" s="226">
        <v>31.597799999999999</v>
      </c>
      <c r="C26" s="227">
        <v>58.92</v>
      </c>
      <c r="D26" s="224"/>
    </row>
    <row r="27" spans="1:4" ht="21" customHeight="1">
      <c r="A27" s="225" t="s">
        <v>579</v>
      </c>
      <c r="B27" s="226">
        <v>375.2056</v>
      </c>
      <c r="C27" s="227">
        <v>549.41999999999996</v>
      </c>
      <c r="D27" s="224">
        <f t="shared" si="0"/>
        <v>1.4643171637097101</v>
      </c>
    </row>
    <row r="28" spans="1:4" ht="21" customHeight="1">
      <c r="A28" s="229" t="s">
        <v>580</v>
      </c>
      <c r="B28" s="226">
        <v>237.4</v>
      </c>
      <c r="C28" s="227">
        <v>14.66</v>
      </c>
      <c r="D28" s="224"/>
    </row>
    <row r="29" spans="1:4" ht="19.5" customHeight="1">
      <c r="A29" s="165" t="s">
        <v>559</v>
      </c>
      <c r="B29" s="230">
        <f>B5+B10+B21+B25</f>
        <v>307830.19768099999</v>
      </c>
      <c r="C29" s="231">
        <f>C5+C10+C21+C25</f>
        <v>208121.18</v>
      </c>
      <c r="D29" s="224">
        <f t="shared" si="0"/>
        <v>0.67609084998110902</v>
      </c>
    </row>
    <row r="30" spans="1:4" ht="15.75">
      <c r="A30" s="198" t="s">
        <v>296</v>
      </c>
      <c r="B30" s="25"/>
      <c r="C30" s="25"/>
      <c r="D30" s="25"/>
    </row>
  </sheetData>
  <sheetProtection formatCells="0" formatColumns="0" formatRows="0"/>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scale="68"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Sheet19"/>
  <dimension ref="A1:IT10"/>
  <sheetViews>
    <sheetView showGridLines="0" showZeros="0" view="pageBreakPreview" zoomScale="85" workbookViewId="0">
      <selection activeCell="C21" sqref="C21"/>
    </sheetView>
  </sheetViews>
  <sheetFormatPr defaultColWidth="9" defaultRowHeight="12"/>
  <cols>
    <col min="1" max="1" width="58.6640625" style="15" customWidth="1"/>
    <col min="2" max="3" width="32.83203125" style="15" customWidth="1"/>
    <col min="4" max="4" width="37.33203125" style="15" customWidth="1"/>
    <col min="5" max="7" width="12" style="15" customWidth="1"/>
    <col min="8" max="8" width="7.5" style="15" customWidth="1"/>
    <col min="9" max="9" width="1" style="15" customWidth="1"/>
    <col min="10" max="10" width="13.5" style="15" customWidth="1"/>
    <col min="11" max="11" width="7.83203125" style="15" customWidth="1"/>
    <col min="12" max="16384" width="9" style="15"/>
  </cols>
  <sheetData>
    <row r="1" spans="1:254" ht="19.5" customHeight="1">
      <c r="A1" s="14" t="s">
        <v>581</v>
      </c>
    </row>
    <row r="2" spans="1:254" s="126" customFormat="1" ht="33" customHeight="1">
      <c r="A2" s="394" t="s">
        <v>11</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row>
    <row r="3" spans="1:254" s="127" customFormat="1" ht="19.5" customHeight="1">
      <c r="A3" s="130"/>
      <c r="B3" s="131"/>
      <c r="C3" s="131"/>
      <c r="D3" s="132" t="s">
        <v>35</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row>
    <row r="4" spans="1:254" s="128" customFormat="1" ht="27.95" customHeight="1">
      <c r="A4" s="108" t="s">
        <v>298</v>
      </c>
      <c r="B4" s="108" t="s">
        <v>271</v>
      </c>
      <c r="C4" s="108" t="s">
        <v>272</v>
      </c>
      <c r="D4" s="108"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pans="1:254" s="22" customFormat="1" ht="19.5" customHeight="1">
      <c r="A5" s="220" t="s">
        <v>582</v>
      </c>
      <c r="B5" s="134">
        <v>0</v>
      </c>
      <c r="C5" s="134"/>
      <c r="D5" s="135"/>
    </row>
    <row r="6" spans="1:254" s="22" customFormat="1" ht="19.5" customHeight="1">
      <c r="A6" s="221"/>
      <c r="B6" s="134"/>
      <c r="C6" s="134"/>
      <c r="D6" s="135"/>
    </row>
    <row r="7" spans="1:254" s="14" customFormat="1" ht="19.5" customHeight="1">
      <c r="A7" s="220" t="s">
        <v>583</v>
      </c>
      <c r="B7" s="134"/>
      <c r="C7" s="134"/>
      <c r="D7" s="135"/>
    </row>
    <row r="8" spans="1:254" s="14" customFormat="1" ht="19.5" customHeight="1">
      <c r="A8" s="222"/>
      <c r="B8" s="134"/>
      <c r="C8" s="134"/>
      <c r="D8" s="135"/>
    </row>
    <row r="9" spans="1:254" s="128" customFormat="1" ht="19.5" customHeight="1">
      <c r="A9" s="138" t="s">
        <v>584</v>
      </c>
      <c r="B9" s="139"/>
      <c r="C9" s="139"/>
      <c r="D9" s="139"/>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row>
    <row r="10" spans="1:254" s="25" customFormat="1" ht="15.75">
      <c r="A10" s="25" t="s">
        <v>585</v>
      </c>
    </row>
  </sheetData>
  <sheetProtection formatCells="0" formatColumns="0" formatRows="0"/>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fitToHeight="2"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D49"/>
  <sheetViews>
    <sheetView showGridLines="0" showZeros="0" view="pageBreakPreview" zoomScale="110" workbookViewId="0">
      <selection activeCell="I11" sqref="I11"/>
    </sheetView>
  </sheetViews>
  <sheetFormatPr defaultColWidth="12.1640625" defaultRowHeight="15"/>
  <cols>
    <col min="1" max="1" width="12.33203125" style="368" customWidth="1"/>
    <col min="2" max="2" width="83.1640625" style="368" customWidth="1"/>
    <col min="3" max="3" width="36.6640625" style="368" customWidth="1"/>
    <col min="4" max="4" width="12.6640625" style="368" customWidth="1"/>
    <col min="5" max="254" width="12.1640625" style="368"/>
    <col min="255" max="255" width="12.83203125" style="368" customWidth="1"/>
    <col min="256" max="256" width="14.33203125" style="368" customWidth="1"/>
    <col min="257" max="257" width="63" style="368" customWidth="1"/>
    <col min="258" max="258" width="9.1640625" style="368" customWidth="1"/>
    <col min="259" max="259" width="49.83203125" style="368" customWidth="1"/>
    <col min="260" max="260" width="12.6640625" style="368" customWidth="1"/>
    <col min="261" max="510" width="12.1640625" style="368"/>
    <col min="511" max="511" width="12.83203125" style="368" customWidth="1"/>
    <col min="512" max="512" width="14.33203125" style="368" customWidth="1"/>
    <col min="513" max="513" width="63" style="368" customWidth="1"/>
    <col min="514" max="514" width="9.1640625" style="368" customWidth="1"/>
    <col min="515" max="515" width="49.83203125" style="368" customWidth="1"/>
    <col min="516" max="516" width="12.6640625" style="368" customWidth="1"/>
    <col min="517" max="766" width="12.1640625" style="368"/>
    <col min="767" max="767" width="12.83203125" style="368" customWidth="1"/>
    <col min="768" max="768" width="14.33203125" style="368" customWidth="1"/>
    <col min="769" max="769" width="63" style="368" customWidth="1"/>
    <col min="770" max="770" width="9.1640625" style="368" customWidth="1"/>
    <col min="771" max="771" width="49.83203125" style="368" customWidth="1"/>
    <col min="772" max="772" width="12.6640625" style="368" customWidth="1"/>
    <col min="773" max="1022" width="12.1640625" style="368"/>
    <col min="1023" max="1023" width="12.83203125" style="368" customWidth="1"/>
    <col min="1024" max="1024" width="14.33203125" style="368" customWidth="1"/>
    <col min="1025" max="1025" width="63" style="368" customWidth="1"/>
    <col min="1026" max="1026" width="9.1640625" style="368" customWidth="1"/>
    <col min="1027" max="1027" width="49.83203125" style="368" customWidth="1"/>
    <col min="1028" max="1028" width="12.6640625" style="368" customWidth="1"/>
    <col min="1029" max="1278" width="12.1640625" style="368"/>
    <col min="1279" max="1279" width="12.83203125" style="368" customWidth="1"/>
    <col min="1280" max="1280" width="14.33203125" style="368" customWidth="1"/>
    <col min="1281" max="1281" width="63" style="368" customWidth="1"/>
    <col min="1282" max="1282" width="9.1640625" style="368" customWidth="1"/>
    <col min="1283" max="1283" width="49.83203125" style="368" customWidth="1"/>
    <col min="1284" max="1284" width="12.6640625" style="368" customWidth="1"/>
    <col min="1285" max="1534" width="12.1640625" style="368"/>
    <col min="1535" max="1535" width="12.83203125" style="368" customWidth="1"/>
    <col min="1536" max="1536" width="14.33203125" style="368" customWidth="1"/>
    <col min="1537" max="1537" width="63" style="368" customWidth="1"/>
    <col min="1538" max="1538" width="9.1640625" style="368" customWidth="1"/>
    <col min="1539" max="1539" width="49.83203125" style="368" customWidth="1"/>
    <col min="1540" max="1540" width="12.6640625" style="368" customWidth="1"/>
    <col min="1541" max="1790" width="12.1640625" style="368"/>
    <col min="1791" max="1791" width="12.83203125" style="368" customWidth="1"/>
    <col min="1792" max="1792" width="14.33203125" style="368" customWidth="1"/>
    <col min="1793" max="1793" width="63" style="368" customWidth="1"/>
    <col min="1794" max="1794" width="9.1640625" style="368" customWidth="1"/>
    <col min="1795" max="1795" width="49.83203125" style="368" customWidth="1"/>
    <col min="1796" max="1796" width="12.6640625" style="368" customWidth="1"/>
    <col min="1797" max="2046" width="12.1640625" style="368"/>
    <col min="2047" max="2047" width="12.83203125" style="368" customWidth="1"/>
    <col min="2048" max="2048" width="14.33203125" style="368" customWidth="1"/>
    <col min="2049" max="2049" width="63" style="368" customWidth="1"/>
    <col min="2050" max="2050" width="9.1640625" style="368" customWidth="1"/>
    <col min="2051" max="2051" width="49.83203125" style="368" customWidth="1"/>
    <col min="2052" max="2052" width="12.6640625" style="368" customWidth="1"/>
    <col min="2053" max="2302" width="12.1640625" style="368"/>
    <col min="2303" max="2303" width="12.83203125" style="368" customWidth="1"/>
    <col min="2304" max="2304" width="14.33203125" style="368" customWidth="1"/>
    <col min="2305" max="2305" width="63" style="368" customWidth="1"/>
    <col min="2306" max="2306" width="9.1640625" style="368" customWidth="1"/>
    <col min="2307" max="2307" width="49.83203125" style="368" customWidth="1"/>
    <col min="2308" max="2308" width="12.6640625" style="368" customWidth="1"/>
    <col min="2309" max="2558" width="12.1640625" style="368"/>
    <col min="2559" max="2559" width="12.83203125" style="368" customWidth="1"/>
    <col min="2560" max="2560" width="14.33203125" style="368" customWidth="1"/>
    <col min="2561" max="2561" width="63" style="368" customWidth="1"/>
    <col min="2562" max="2562" width="9.1640625" style="368" customWidth="1"/>
    <col min="2563" max="2563" width="49.83203125" style="368" customWidth="1"/>
    <col min="2564" max="2564" width="12.6640625" style="368" customWidth="1"/>
    <col min="2565" max="2814" width="12.1640625" style="368"/>
    <col min="2815" max="2815" width="12.83203125" style="368" customWidth="1"/>
    <col min="2816" max="2816" width="14.33203125" style="368" customWidth="1"/>
    <col min="2817" max="2817" width="63" style="368" customWidth="1"/>
    <col min="2818" max="2818" width="9.1640625" style="368" customWidth="1"/>
    <col min="2819" max="2819" width="49.83203125" style="368" customWidth="1"/>
    <col min="2820" max="2820" width="12.6640625" style="368" customWidth="1"/>
    <col min="2821" max="3070" width="12.1640625" style="368"/>
    <col min="3071" max="3071" width="12.83203125" style="368" customWidth="1"/>
    <col min="3072" max="3072" width="14.33203125" style="368" customWidth="1"/>
    <col min="3073" max="3073" width="63" style="368" customWidth="1"/>
    <col min="3074" max="3074" width="9.1640625" style="368" customWidth="1"/>
    <col min="3075" max="3075" width="49.83203125" style="368" customWidth="1"/>
    <col min="3076" max="3076" width="12.6640625" style="368" customWidth="1"/>
    <col min="3077" max="3326" width="12.1640625" style="368"/>
    <col min="3327" max="3327" width="12.83203125" style="368" customWidth="1"/>
    <col min="3328" max="3328" width="14.33203125" style="368" customWidth="1"/>
    <col min="3329" max="3329" width="63" style="368" customWidth="1"/>
    <col min="3330" max="3330" width="9.1640625" style="368" customWidth="1"/>
    <col min="3331" max="3331" width="49.83203125" style="368" customWidth="1"/>
    <col min="3332" max="3332" width="12.6640625" style="368" customWidth="1"/>
    <col min="3333" max="3582" width="12.1640625" style="368"/>
    <col min="3583" max="3583" width="12.83203125" style="368" customWidth="1"/>
    <col min="3584" max="3584" width="14.33203125" style="368" customWidth="1"/>
    <col min="3585" max="3585" width="63" style="368" customWidth="1"/>
    <col min="3586" max="3586" width="9.1640625" style="368" customWidth="1"/>
    <col min="3587" max="3587" width="49.83203125" style="368" customWidth="1"/>
    <col min="3588" max="3588" width="12.6640625" style="368" customWidth="1"/>
    <col min="3589" max="3838" width="12.1640625" style="368"/>
    <col min="3839" max="3839" width="12.83203125" style="368" customWidth="1"/>
    <col min="3840" max="3840" width="14.33203125" style="368" customWidth="1"/>
    <col min="3841" max="3841" width="63" style="368" customWidth="1"/>
    <col min="3842" max="3842" width="9.1640625" style="368" customWidth="1"/>
    <col min="3843" max="3843" width="49.83203125" style="368" customWidth="1"/>
    <col min="3844" max="3844" width="12.6640625" style="368" customWidth="1"/>
    <col min="3845" max="4094" width="12.1640625" style="368"/>
    <col min="4095" max="4095" width="12.83203125" style="368" customWidth="1"/>
    <col min="4096" max="4096" width="14.33203125" style="368" customWidth="1"/>
    <col min="4097" max="4097" width="63" style="368" customWidth="1"/>
    <col min="4098" max="4098" width="9.1640625" style="368" customWidth="1"/>
    <col min="4099" max="4099" width="49.83203125" style="368" customWidth="1"/>
    <col min="4100" max="4100" width="12.6640625" style="368" customWidth="1"/>
    <col min="4101" max="4350" width="12.1640625" style="368"/>
    <col min="4351" max="4351" width="12.83203125" style="368" customWidth="1"/>
    <col min="4352" max="4352" width="14.33203125" style="368" customWidth="1"/>
    <col min="4353" max="4353" width="63" style="368" customWidth="1"/>
    <col min="4354" max="4354" width="9.1640625" style="368" customWidth="1"/>
    <col min="4355" max="4355" width="49.83203125" style="368" customWidth="1"/>
    <col min="4356" max="4356" width="12.6640625" style="368" customWidth="1"/>
    <col min="4357" max="4606" width="12.1640625" style="368"/>
    <col min="4607" max="4607" width="12.83203125" style="368" customWidth="1"/>
    <col min="4608" max="4608" width="14.33203125" style="368" customWidth="1"/>
    <col min="4609" max="4609" width="63" style="368" customWidth="1"/>
    <col min="4610" max="4610" width="9.1640625" style="368" customWidth="1"/>
    <col min="4611" max="4611" width="49.83203125" style="368" customWidth="1"/>
    <col min="4612" max="4612" width="12.6640625" style="368" customWidth="1"/>
    <col min="4613" max="4862" width="12.1640625" style="368"/>
    <col min="4863" max="4863" width="12.83203125" style="368" customWidth="1"/>
    <col min="4864" max="4864" width="14.33203125" style="368" customWidth="1"/>
    <col min="4865" max="4865" width="63" style="368" customWidth="1"/>
    <col min="4866" max="4866" width="9.1640625" style="368" customWidth="1"/>
    <col min="4867" max="4867" width="49.83203125" style="368" customWidth="1"/>
    <col min="4868" max="4868" width="12.6640625" style="368" customWidth="1"/>
    <col min="4869" max="5118" width="12.1640625" style="368"/>
    <col min="5119" max="5119" width="12.83203125" style="368" customWidth="1"/>
    <col min="5120" max="5120" width="14.33203125" style="368" customWidth="1"/>
    <col min="5121" max="5121" width="63" style="368" customWidth="1"/>
    <col min="5122" max="5122" width="9.1640625" style="368" customWidth="1"/>
    <col min="5123" max="5123" width="49.83203125" style="368" customWidth="1"/>
    <col min="5124" max="5124" width="12.6640625" style="368" customWidth="1"/>
    <col min="5125" max="5374" width="12.1640625" style="368"/>
    <col min="5375" max="5375" width="12.83203125" style="368" customWidth="1"/>
    <col min="5376" max="5376" width="14.33203125" style="368" customWidth="1"/>
    <col min="5377" max="5377" width="63" style="368" customWidth="1"/>
    <col min="5378" max="5378" width="9.1640625" style="368" customWidth="1"/>
    <col min="5379" max="5379" width="49.83203125" style="368" customWidth="1"/>
    <col min="5380" max="5380" width="12.6640625" style="368" customWidth="1"/>
    <col min="5381" max="5630" width="12.1640625" style="368"/>
    <col min="5631" max="5631" width="12.83203125" style="368" customWidth="1"/>
    <col min="5632" max="5632" width="14.33203125" style="368" customWidth="1"/>
    <col min="5633" max="5633" width="63" style="368" customWidth="1"/>
    <col min="5634" max="5634" width="9.1640625" style="368" customWidth="1"/>
    <col min="5635" max="5635" width="49.83203125" style="368" customWidth="1"/>
    <col min="5636" max="5636" width="12.6640625" style="368" customWidth="1"/>
    <col min="5637" max="5886" width="12.1640625" style="368"/>
    <col min="5887" max="5887" width="12.83203125" style="368" customWidth="1"/>
    <col min="5888" max="5888" width="14.33203125" style="368" customWidth="1"/>
    <col min="5889" max="5889" width="63" style="368" customWidth="1"/>
    <col min="5890" max="5890" width="9.1640625" style="368" customWidth="1"/>
    <col min="5891" max="5891" width="49.83203125" style="368" customWidth="1"/>
    <col min="5892" max="5892" width="12.6640625" style="368" customWidth="1"/>
    <col min="5893" max="6142" width="12.1640625" style="368"/>
    <col min="6143" max="6143" width="12.83203125" style="368" customWidth="1"/>
    <col min="6144" max="6144" width="14.33203125" style="368" customWidth="1"/>
    <col min="6145" max="6145" width="63" style="368" customWidth="1"/>
    <col min="6146" max="6146" width="9.1640625" style="368" customWidth="1"/>
    <col min="6147" max="6147" width="49.83203125" style="368" customWidth="1"/>
    <col min="6148" max="6148" width="12.6640625" style="368" customWidth="1"/>
    <col min="6149" max="6398" width="12.1640625" style="368"/>
    <col min="6399" max="6399" width="12.83203125" style="368" customWidth="1"/>
    <col min="6400" max="6400" width="14.33203125" style="368" customWidth="1"/>
    <col min="6401" max="6401" width="63" style="368" customWidth="1"/>
    <col min="6402" max="6402" width="9.1640625" style="368" customWidth="1"/>
    <col min="6403" max="6403" width="49.83203125" style="368" customWidth="1"/>
    <col min="6404" max="6404" width="12.6640625" style="368" customWidth="1"/>
    <col min="6405" max="6654" width="12.1640625" style="368"/>
    <col min="6655" max="6655" width="12.83203125" style="368" customWidth="1"/>
    <col min="6656" max="6656" width="14.33203125" style="368" customWidth="1"/>
    <col min="6657" max="6657" width="63" style="368" customWidth="1"/>
    <col min="6658" max="6658" width="9.1640625" style="368" customWidth="1"/>
    <col min="6659" max="6659" width="49.83203125" style="368" customWidth="1"/>
    <col min="6660" max="6660" width="12.6640625" style="368" customWidth="1"/>
    <col min="6661" max="6910" width="12.1640625" style="368"/>
    <col min="6911" max="6911" width="12.83203125" style="368" customWidth="1"/>
    <col min="6912" max="6912" width="14.33203125" style="368" customWidth="1"/>
    <col min="6913" max="6913" width="63" style="368" customWidth="1"/>
    <col min="6914" max="6914" width="9.1640625" style="368" customWidth="1"/>
    <col min="6915" max="6915" width="49.83203125" style="368" customWidth="1"/>
    <col min="6916" max="6916" width="12.6640625" style="368" customWidth="1"/>
    <col min="6917" max="7166" width="12.1640625" style="368"/>
    <col min="7167" max="7167" width="12.83203125" style="368" customWidth="1"/>
    <col min="7168" max="7168" width="14.33203125" style="368" customWidth="1"/>
    <col min="7169" max="7169" width="63" style="368" customWidth="1"/>
    <col min="7170" max="7170" width="9.1640625" style="368" customWidth="1"/>
    <col min="7171" max="7171" width="49.83203125" style="368" customWidth="1"/>
    <col min="7172" max="7172" width="12.6640625" style="368" customWidth="1"/>
    <col min="7173" max="7422" width="12.1640625" style="368"/>
    <col min="7423" max="7423" width="12.83203125" style="368" customWidth="1"/>
    <col min="7424" max="7424" width="14.33203125" style="368" customWidth="1"/>
    <col min="7425" max="7425" width="63" style="368" customWidth="1"/>
    <col min="7426" max="7426" width="9.1640625" style="368" customWidth="1"/>
    <col min="7427" max="7427" width="49.83203125" style="368" customWidth="1"/>
    <col min="7428" max="7428" width="12.6640625" style="368" customWidth="1"/>
    <col min="7429" max="7678" width="12.1640625" style="368"/>
    <col min="7679" max="7679" width="12.83203125" style="368" customWidth="1"/>
    <col min="7680" max="7680" width="14.33203125" style="368" customWidth="1"/>
    <col min="7681" max="7681" width="63" style="368" customWidth="1"/>
    <col min="7682" max="7682" width="9.1640625" style="368" customWidth="1"/>
    <col min="7683" max="7683" width="49.83203125" style="368" customWidth="1"/>
    <col min="7684" max="7684" width="12.6640625" style="368" customWidth="1"/>
    <col min="7685" max="7934" width="12.1640625" style="368"/>
    <col min="7935" max="7935" width="12.83203125" style="368" customWidth="1"/>
    <col min="7936" max="7936" width="14.33203125" style="368" customWidth="1"/>
    <col min="7937" max="7937" width="63" style="368" customWidth="1"/>
    <col min="7938" max="7938" width="9.1640625" style="368" customWidth="1"/>
    <col min="7939" max="7939" width="49.83203125" style="368" customWidth="1"/>
    <col min="7940" max="7940" width="12.6640625" style="368" customWidth="1"/>
    <col min="7941" max="8190" width="12.1640625" style="368"/>
    <col min="8191" max="8191" width="12.83203125" style="368" customWidth="1"/>
    <col min="8192" max="8192" width="14.33203125" style="368" customWidth="1"/>
    <col min="8193" max="8193" width="63" style="368" customWidth="1"/>
    <col min="8194" max="8194" width="9.1640625" style="368" customWidth="1"/>
    <col min="8195" max="8195" width="49.83203125" style="368" customWidth="1"/>
    <col min="8196" max="8196" width="12.6640625" style="368" customWidth="1"/>
    <col min="8197" max="8446" width="12.1640625" style="368"/>
    <col min="8447" max="8447" width="12.83203125" style="368" customWidth="1"/>
    <col min="8448" max="8448" width="14.33203125" style="368" customWidth="1"/>
    <col min="8449" max="8449" width="63" style="368" customWidth="1"/>
    <col min="8450" max="8450" width="9.1640625" style="368" customWidth="1"/>
    <col min="8451" max="8451" width="49.83203125" style="368" customWidth="1"/>
    <col min="8452" max="8452" width="12.6640625" style="368" customWidth="1"/>
    <col min="8453" max="8702" width="12.1640625" style="368"/>
    <col min="8703" max="8703" width="12.83203125" style="368" customWidth="1"/>
    <col min="8704" max="8704" width="14.33203125" style="368" customWidth="1"/>
    <col min="8705" max="8705" width="63" style="368" customWidth="1"/>
    <col min="8706" max="8706" width="9.1640625" style="368" customWidth="1"/>
    <col min="8707" max="8707" width="49.83203125" style="368" customWidth="1"/>
    <col min="8708" max="8708" width="12.6640625" style="368" customWidth="1"/>
    <col min="8709" max="8958" width="12.1640625" style="368"/>
    <col min="8959" max="8959" width="12.83203125" style="368" customWidth="1"/>
    <col min="8960" max="8960" width="14.33203125" style="368" customWidth="1"/>
    <col min="8961" max="8961" width="63" style="368" customWidth="1"/>
    <col min="8962" max="8962" width="9.1640625" style="368" customWidth="1"/>
    <col min="8963" max="8963" width="49.83203125" style="368" customWidth="1"/>
    <col min="8964" max="8964" width="12.6640625" style="368" customWidth="1"/>
    <col min="8965" max="9214" width="12.1640625" style="368"/>
    <col min="9215" max="9215" width="12.83203125" style="368" customWidth="1"/>
    <col min="9216" max="9216" width="14.33203125" style="368" customWidth="1"/>
    <col min="9217" max="9217" width="63" style="368" customWidth="1"/>
    <col min="9218" max="9218" width="9.1640625" style="368" customWidth="1"/>
    <col min="9219" max="9219" width="49.83203125" style="368" customWidth="1"/>
    <col min="9220" max="9220" width="12.6640625" style="368" customWidth="1"/>
    <col min="9221" max="9470" width="12.1640625" style="368"/>
    <col min="9471" max="9471" width="12.83203125" style="368" customWidth="1"/>
    <col min="9472" max="9472" width="14.33203125" style="368" customWidth="1"/>
    <col min="9473" max="9473" width="63" style="368" customWidth="1"/>
    <col min="9474" max="9474" width="9.1640625" style="368" customWidth="1"/>
    <col min="9475" max="9475" width="49.83203125" style="368" customWidth="1"/>
    <col min="9476" max="9476" width="12.6640625" style="368" customWidth="1"/>
    <col min="9477" max="9726" width="12.1640625" style="368"/>
    <col min="9727" max="9727" width="12.83203125" style="368" customWidth="1"/>
    <col min="9728" max="9728" width="14.33203125" style="368" customWidth="1"/>
    <col min="9729" max="9729" width="63" style="368" customWidth="1"/>
    <col min="9730" max="9730" width="9.1640625" style="368" customWidth="1"/>
    <col min="9731" max="9731" width="49.83203125" style="368" customWidth="1"/>
    <col min="9732" max="9732" width="12.6640625" style="368" customWidth="1"/>
    <col min="9733" max="9982" width="12.1640625" style="368"/>
    <col min="9983" max="9983" width="12.83203125" style="368" customWidth="1"/>
    <col min="9984" max="9984" width="14.33203125" style="368" customWidth="1"/>
    <col min="9985" max="9985" width="63" style="368" customWidth="1"/>
    <col min="9986" max="9986" width="9.1640625" style="368" customWidth="1"/>
    <col min="9987" max="9987" width="49.83203125" style="368" customWidth="1"/>
    <col min="9988" max="9988" width="12.6640625" style="368" customWidth="1"/>
    <col min="9989" max="10238" width="12.1640625" style="368"/>
    <col min="10239" max="10239" width="12.83203125" style="368" customWidth="1"/>
    <col min="10240" max="10240" width="14.33203125" style="368" customWidth="1"/>
    <col min="10241" max="10241" width="63" style="368" customWidth="1"/>
    <col min="10242" max="10242" width="9.1640625" style="368" customWidth="1"/>
    <col min="10243" max="10243" width="49.83203125" style="368" customWidth="1"/>
    <col min="10244" max="10244" width="12.6640625" style="368" customWidth="1"/>
    <col min="10245" max="10494" width="12.1640625" style="368"/>
    <col min="10495" max="10495" width="12.83203125" style="368" customWidth="1"/>
    <col min="10496" max="10496" width="14.33203125" style="368" customWidth="1"/>
    <col min="10497" max="10497" width="63" style="368" customWidth="1"/>
    <col min="10498" max="10498" width="9.1640625" style="368" customWidth="1"/>
    <col min="10499" max="10499" width="49.83203125" style="368" customWidth="1"/>
    <col min="10500" max="10500" width="12.6640625" style="368" customWidth="1"/>
    <col min="10501" max="10750" width="12.1640625" style="368"/>
    <col min="10751" max="10751" width="12.83203125" style="368" customWidth="1"/>
    <col min="10752" max="10752" width="14.33203125" style="368" customWidth="1"/>
    <col min="10753" max="10753" width="63" style="368" customWidth="1"/>
    <col min="10754" max="10754" width="9.1640625" style="368" customWidth="1"/>
    <col min="10755" max="10755" width="49.83203125" style="368" customWidth="1"/>
    <col min="10756" max="10756" width="12.6640625" style="368" customWidth="1"/>
    <col min="10757" max="11006" width="12.1640625" style="368"/>
    <col min="11007" max="11007" width="12.83203125" style="368" customWidth="1"/>
    <col min="11008" max="11008" width="14.33203125" style="368" customWidth="1"/>
    <col min="11009" max="11009" width="63" style="368" customWidth="1"/>
    <col min="11010" max="11010" width="9.1640625" style="368" customWidth="1"/>
    <col min="11011" max="11011" width="49.83203125" style="368" customWidth="1"/>
    <col min="11012" max="11012" width="12.6640625" style="368" customWidth="1"/>
    <col min="11013" max="11262" width="12.1640625" style="368"/>
    <col min="11263" max="11263" width="12.83203125" style="368" customWidth="1"/>
    <col min="11264" max="11264" width="14.33203125" style="368" customWidth="1"/>
    <col min="11265" max="11265" width="63" style="368" customWidth="1"/>
    <col min="11266" max="11266" width="9.1640625" style="368" customWidth="1"/>
    <col min="11267" max="11267" width="49.83203125" style="368" customWidth="1"/>
    <col min="11268" max="11268" width="12.6640625" style="368" customWidth="1"/>
    <col min="11269" max="11518" width="12.1640625" style="368"/>
    <col min="11519" max="11519" width="12.83203125" style="368" customWidth="1"/>
    <col min="11520" max="11520" width="14.33203125" style="368" customWidth="1"/>
    <col min="11521" max="11521" width="63" style="368" customWidth="1"/>
    <col min="11522" max="11522" width="9.1640625" style="368" customWidth="1"/>
    <col min="11523" max="11523" width="49.83203125" style="368" customWidth="1"/>
    <col min="11524" max="11524" width="12.6640625" style="368" customWidth="1"/>
    <col min="11525" max="11774" width="12.1640625" style="368"/>
    <col min="11775" max="11775" width="12.83203125" style="368" customWidth="1"/>
    <col min="11776" max="11776" width="14.33203125" style="368" customWidth="1"/>
    <col min="11777" max="11777" width="63" style="368" customWidth="1"/>
    <col min="11778" max="11778" width="9.1640625" style="368" customWidth="1"/>
    <col min="11779" max="11779" width="49.83203125" style="368" customWidth="1"/>
    <col min="11780" max="11780" width="12.6640625" style="368" customWidth="1"/>
    <col min="11781" max="12030" width="12.1640625" style="368"/>
    <col min="12031" max="12031" width="12.83203125" style="368" customWidth="1"/>
    <col min="12032" max="12032" width="14.33203125" style="368" customWidth="1"/>
    <col min="12033" max="12033" width="63" style="368" customWidth="1"/>
    <col min="12034" max="12034" width="9.1640625" style="368" customWidth="1"/>
    <col min="12035" max="12035" width="49.83203125" style="368" customWidth="1"/>
    <col min="12036" max="12036" width="12.6640625" style="368" customWidth="1"/>
    <col min="12037" max="12286" width="12.1640625" style="368"/>
    <col min="12287" max="12287" width="12.83203125" style="368" customWidth="1"/>
    <col min="12288" max="12288" width="14.33203125" style="368" customWidth="1"/>
    <col min="12289" max="12289" width="63" style="368" customWidth="1"/>
    <col min="12290" max="12290" width="9.1640625" style="368" customWidth="1"/>
    <col min="12291" max="12291" width="49.83203125" style="368" customWidth="1"/>
    <col min="12292" max="12292" width="12.6640625" style="368" customWidth="1"/>
    <col min="12293" max="12542" width="12.1640625" style="368"/>
    <col min="12543" max="12543" width="12.83203125" style="368" customWidth="1"/>
    <col min="12544" max="12544" width="14.33203125" style="368" customWidth="1"/>
    <col min="12545" max="12545" width="63" style="368" customWidth="1"/>
    <col min="12546" max="12546" width="9.1640625" style="368" customWidth="1"/>
    <col min="12547" max="12547" width="49.83203125" style="368" customWidth="1"/>
    <col min="12548" max="12548" width="12.6640625" style="368" customWidth="1"/>
    <col min="12549" max="12798" width="12.1640625" style="368"/>
    <col min="12799" max="12799" width="12.83203125" style="368" customWidth="1"/>
    <col min="12800" max="12800" width="14.33203125" style="368" customWidth="1"/>
    <col min="12801" max="12801" width="63" style="368" customWidth="1"/>
    <col min="12802" max="12802" width="9.1640625" style="368" customWidth="1"/>
    <col min="12803" max="12803" width="49.83203125" style="368" customWidth="1"/>
    <col min="12804" max="12804" width="12.6640625" style="368" customWidth="1"/>
    <col min="12805" max="13054" width="12.1640625" style="368"/>
    <col min="13055" max="13055" width="12.83203125" style="368" customWidth="1"/>
    <col min="13056" max="13056" width="14.33203125" style="368" customWidth="1"/>
    <col min="13057" max="13057" width="63" style="368" customWidth="1"/>
    <col min="13058" max="13058" width="9.1640625" style="368" customWidth="1"/>
    <col min="13059" max="13059" width="49.83203125" style="368" customWidth="1"/>
    <col min="13060" max="13060" width="12.6640625" style="368" customWidth="1"/>
    <col min="13061" max="13310" width="12.1640625" style="368"/>
    <col min="13311" max="13311" width="12.83203125" style="368" customWidth="1"/>
    <col min="13312" max="13312" width="14.33203125" style="368" customWidth="1"/>
    <col min="13313" max="13313" width="63" style="368" customWidth="1"/>
    <col min="13314" max="13314" width="9.1640625" style="368" customWidth="1"/>
    <col min="13315" max="13315" width="49.83203125" style="368" customWidth="1"/>
    <col min="13316" max="13316" width="12.6640625" style="368" customWidth="1"/>
    <col min="13317" max="13566" width="12.1640625" style="368"/>
    <col min="13567" max="13567" width="12.83203125" style="368" customWidth="1"/>
    <col min="13568" max="13568" width="14.33203125" style="368" customWidth="1"/>
    <col min="13569" max="13569" width="63" style="368" customWidth="1"/>
    <col min="13570" max="13570" width="9.1640625" style="368" customWidth="1"/>
    <col min="13571" max="13571" width="49.83203125" style="368" customWidth="1"/>
    <col min="13572" max="13572" width="12.6640625" style="368" customWidth="1"/>
    <col min="13573" max="13822" width="12.1640625" style="368"/>
    <col min="13823" max="13823" width="12.83203125" style="368" customWidth="1"/>
    <col min="13824" max="13824" width="14.33203125" style="368" customWidth="1"/>
    <col min="13825" max="13825" width="63" style="368" customWidth="1"/>
    <col min="13826" max="13826" width="9.1640625" style="368" customWidth="1"/>
    <col min="13827" max="13827" width="49.83203125" style="368" customWidth="1"/>
    <col min="13828" max="13828" width="12.6640625" style="368" customWidth="1"/>
    <col min="13829" max="14078" width="12.1640625" style="368"/>
    <col min="14079" max="14079" width="12.83203125" style="368" customWidth="1"/>
    <col min="14080" max="14080" width="14.33203125" style="368" customWidth="1"/>
    <col min="14081" max="14081" width="63" style="368" customWidth="1"/>
    <col min="14082" max="14082" width="9.1640625" style="368" customWidth="1"/>
    <col min="14083" max="14083" width="49.83203125" style="368" customWidth="1"/>
    <col min="14084" max="14084" width="12.6640625" style="368" customWidth="1"/>
    <col min="14085" max="14334" width="12.1640625" style="368"/>
    <col min="14335" max="14335" width="12.83203125" style="368" customWidth="1"/>
    <col min="14336" max="14336" width="14.33203125" style="368" customWidth="1"/>
    <col min="14337" max="14337" width="63" style="368" customWidth="1"/>
    <col min="14338" max="14338" width="9.1640625" style="368" customWidth="1"/>
    <col min="14339" max="14339" width="49.83203125" style="368" customWidth="1"/>
    <col min="14340" max="14340" width="12.6640625" style="368" customWidth="1"/>
    <col min="14341" max="14590" width="12.1640625" style="368"/>
    <col min="14591" max="14591" width="12.83203125" style="368" customWidth="1"/>
    <col min="14592" max="14592" width="14.33203125" style="368" customWidth="1"/>
    <col min="14593" max="14593" width="63" style="368" customWidth="1"/>
    <col min="14594" max="14594" width="9.1640625" style="368" customWidth="1"/>
    <col min="14595" max="14595" width="49.83203125" style="368" customWidth="1"/>
    <col min="14596" max="14596" width="12.6640625" style="368" customWidth="1"/>
    <col min="14597" max="14846" width="12.1640625" style="368"/>
    <col min="14847" max="14847" width="12.83203125" style="368" customWidth="1"/>
    <col min="14848" max="14848" width="14.33203125" style="368" customWidth="1"/>
    <col min="14849" max="14849" width="63" style="368" customWidth="1"/>
    <col min="14850" max="14850" width="9.1640625" style="368" customWidth="1"/>
    <col min="14851" max="14851" width="49.83203125" style="368" customWidth="1"/>
    <col min="14852" max="14852" width="12.6640625" style="368" customWidth="1"/>
    <col min="14853" max="15102" width="12.1640625" style="368"/>
    <col min="15103" max="15103" width="12.83203125" style="368" customWidth="1"/>
    <col min="15104" max="15104" width="14.33203125" style="368" customWidth="1"/>
    <col min="15105" max="15105" width="63" style="368" customWidth="1"/>
    <col min="15106" max="15106" width="9.1640625" style="368" customWidth="1"/>
    <col min="15107" max="15107" width="49.83203125" style="368" customWidth="1"/>
    <col min="15108" max="15108" width="12.6640625" style="368" customWidth="1"/>
    <col min="15109" max="15358" width="12.1640625" style="368"/>
    <col min="15359" max="15359" width="12.83203125" style="368" customWidth="1"/>
    <col min="15360" max="15360" width="14.33203125" style="368" customWidth="1"/>
    <col min="15361" max="15361" width="63" style="368" customWidth="1"/>
    <col min="15362" max="15362" width="9.1640625" style="368" customWidth="1"/>
    <col min="15363" max="15363" width="49.83203125" style="368" customWidth="1"/>
    <col min="15364" max="15364" width="12.6640625" style="368" customWidth="1"/>
    <col min="15365" max="15614" width="12.1640625" style="368"/>
    <col min="15615" max="15615" width="12.83203125" style="368" customWidth="1"/>
    <col min="15616" max="15616" width="14.33203125" style="368" customWidth="1"/>
    <col min="15617" max="15617" width="63" style="368" customWidth="1"/>
    <col min="15618" max="15618" width="9.1640625" style="368" customWidth="1"/>
    <col min="15619" max="15619" width="49.83203125" style="368" customWidth="1"/>
    <col min="15620" max="15620" width="12.6640625" style="368" customWidth="1"/>
    <col min="15621" max="15870" width="12.1640625" style="368"/>
    <col min="15871" max="15871" width="12.83203125" style="368" customWidth="1"/>
    <col min="15872" max="15872" width="14.33203125" style="368" customWidth="1"/>
    <col min="15873" max="15873" width="63" style="368" customWidth="1"/>
    <col min="15874" max="15874" width="9.1640625" style="368" customWidth="1"/>
    <col min="15875" max="15875" width="49.83203125" style="368" customWidth="1"/>
    <col min="15876" max="15876" width="12.6640625" style="368" customWidth="1"/>
    <col min="15877" max="16126" width="12.1640625" style="368"/>
    <col min="16127" max="16127" width="12.83203125" style="368" customWidth="1"/>
    <col min="16128" max="16128" width="14.33203125" style="368" customWidth="1"/>
    <col min="16129" max="16129" width="63" style="368" customWidth="1"/>
    <col min="16130" max="16130" width="9.1640625" style="368" customWidth="1"/>
    <col min="16131" max="16131" width="49.83203125" style="368" customWidth="1"/>
    <col min="16132" max="16132" width="12.6640625" style="368" customWidth="1"/>
    <col min="16133" max="16384" width="12.1640625" style="368"/>
  </cols>
  <sheetData>
    <row r="1" spans="1:4" ht="19.5" customHeight="1"/>
    <row r="2" spans="1:4" ht="33.75" customHeight="1">
      <c r="A2" s="378" t="s">
        <v>986</v>
      </c>
      <c r="B2" s="378"/>
      <c r="C2" s="378"/>
      <c r="D2" s="369"/>
    </row>
    <row r="3" spans="1:4" ht="19.5" customHeight="1">
      <c r="A3" s="379" t="s">
        <v>1033</v>
      </c>
      <c r="B3" s="380"/>
      <c r="C3" s="374" t="s">
        <v>987</v>
      </c>
      <c r="D3" s="370"/>
    </row>
    <row r="4" spans="1:4" ht="19.5" customHeight="1">
      <c r="A4" s="371" t="s">
        <v>1034</v>
      </c>
      <c r="B4" s="372" t="s">
        <v>988</v>
      </c>
      <c r="C4" s="377" t="s">
        <v>989</v>
      </c>
      <c r="D4" s="370"/>
    </row>
    <row r="5" spans="1:4" ht="19.5" customHeight="1">
      <c r="A5" s="371" t="s">
        <v>1035</v>
      </c>
      <c r="B5" s="372" t="s">
        <v>990</v>
      </c>
      <c r="C5" s="377"/>
      <c r="D5" s="370"/>
    </row>
    <row r="6" spans="1:4" ht="19.5" customHeight="1">
      <c r="A6" s="371" t="s">
        <v>1036</v>
      </c>
      <c r="B6" s="372" t="s">
        <v>991</v>
      </c>
      <c r="C6" s="377"/>
      <c r="D6" s="370"/>
    </row>
    <row r="7" spans="1:4" ht="19.5" customHeight="1">
      <c r="A7" s="371" t="s">
        <v>1037</v>
      </c>
      <c r="B7" s="372" t="s">
        <v>992</v>
      </c>
      <c r="C7" s="377"/>
      <c r="D7" s="370"/>
    </row>
    <row r="8" spans="1:4" ht="19.5" customHeight="1">
      <c r="A8" s="371" t="s">
        <v>1038</v>
      </c>
      <c r="B8" s="372" t="s">
        <v>993</v>
      </c>
      <c r="C8" s="377"/>
      <c r="D8" s="370"/>
    </row>
    <row r="9" spans="1:4" ht="19.5" customHeight="1">
      <c r="A9" s="371" t="s">
        <v>1039</v>
      </c>
      <c r="B9" s="372" t="s">
        <v>994</v>
      </c>
      <c r="C9" s="377"/>
      <c r="D9" s="370"/>
    </row>
    <row r="10" spans="1:4" ht="19.5" customHeight="1">
      <c r="A10" s="371" t="s">
        <v>1040</v>
      </c>
      <c r="B10" s="372" t="s">
        <v>995</v>
      </c>
      <c r="C10" s="377"/>
      <c r="D10" s="370"/>
    </row>
    <row r="11" spans="1:4" ht="19.5" customHeight="1">
      <c r="A11" s="371" t="s">
        <v>1041</v>
      </c>
      <c r="B11" s="372" t="s">
        <v>996</v>
      </c>
      <c r="C11" s="377"/>
      <c r="D11" s="370"/>
    </row>
    <row r="12" spans="1:4" ht="19.5" customHeight="1">
      <c r="A12" s="379" t="s">
        <v>1042</v>
      </c>
      <c r="B12" s="380"/>
      <c r="C12" s="374"/>
      <c r="D12" s="370"/>
    </row>
    <row r="13" spans="1:4" ht="19.5" customHeight="1">
      <c r="A13" s="371" t="s">
        <v>1043</v>
      </c>
      <c r="B13" s="372" t="s">
        <v>997</v>
      </c>
      <c r="C13" s="377" t="s">
        <v>1044</v>
      </c>
      <c r="D13" s="370"/>
    </row>
    <row r="14" spans="1:4" ht="19.5" customHeight="1">
      <c r="A14" s="371" t="s">
        <v>1045</v>
      </c>
      <c r="B14" s="372" t="s">
        <v>998</v>
      </c>
      <c r="C14" s="377"/>
      <c r="D14" s="370"/>
    </row>
    <row r="15" spans="1:4" ht="19.5" customHeight="1">
      <c r="A15" s="371" t="s">
        <v>1046</v>
      </c>
      <c r="B15" s="372" t="s">
        <v>999</v>
      </c>
      <c r="C15" s="377"/>
      <c r="D15" s="370"/>
    </row>
    <row r="16" spans="1:4" ht="19.5" customHeight="1">
      <c r="A16" s="371" t="s">
        <v>1047</v>
      </c>
      <c r="B16" s="372" t="s">
        <v>1000</v>
      </c>
      <c r="C16" s="377"/>
      <c r="D16" s="370"/>
    </row>
    <row r="17" spans="1:4" ht="19.5" customHeight="1">
      <c r="A17" s="371" t="s">
        <v>1048</v>
      </c>
      <c r="B17" s="372" t="s">
        <v>1001</v>
      </c>
      <c r="C17" s="377"/>
      <c r="D17" s="370"/>
    </row>
    <row r="18" spans="1:4" ht="19.5" customHeight="1">
      <c r="A18" s="371" t="s">
        <v>1049</v>
      </c>
      <c r="B18" s="372" t="s">
        <v>1002</v>
      </c>
      <c r="C18" s="377"/>
      <c r="D18" s="370"/>
    </row>
    <row r="19" spans="1:4" ht="19.5" customHeight="1">
      <c r="A19" s="371" t="s">
        <v>1050</v>
      </c>
      <c r="B19" s="372" t="s">
        <v>1003</v>
      </c>
      <c r="C19" s="377"/>
      <c r="D19" s="370"/>
    </row>
    <row r="20" spans="1:4" ht="19.5" customHeight="1">
      <c r="A20" s="371" t="s">
        <v>1051</v>
      </c>
      <c r="B20" s="372" t="s">
        <v>1004</v>
      </c>
      <c r="C20" s="377"/>
      <c r="D20" s="370"/>
    </row>
    <row r="21" spans="1:4" ht="19.5" customHeight="1">
      <c r="A21" s="371" t="s">
        <v>1052</v>
      </c>
      <c r="B21" s="372" t="s">
        <v>1005</v>
      </c>
      <c r="C21" s="377"/>
      <c r="D21" s="370"/>
    </row>
    <row r="22" spans="1:4" ht="19.5" customHeight="1">
      <c r="A22" s="371" t="s">
        <v>1053</v>
      </c>
      <c r="B22" s="372" t="s">
        <v>1006</v>
      </c>
      <c r="C22" s="377"/>
      <c r="D22" s="370"/>
    </row>
    <row r="23" spans="1:4" ht="19.5" customHeight="1">
      <c r="A23" s="371" t="s">
        <v>1054</v>
      </c>
      <c r="B23" s="372" t="s">
        <v>1007</v>
      </c>
      <c r="C23" s="377"/>
      <c r="D23" s="370"/>
    </row>
    <row r="24" spans="1:4" ht="19.5" customHeight="1">
      <c r="A24" s="371" t="s">
        <v>1055</v>
      </c>
      <c r="B24" s="372" t="s">
        <v>1056</v>
      </c>
      <c r="C24" s="377"/>
      <c r="D24" s="370"/>
    </row>
    <row r="25" spans="1:4" ht="19.5" customHeight="1">
      <c r="A25" s="371" t="s">
        <v>1057</v>
      </c>
      <c r="B25" s="372" t="s">
        <v>1008</v>
      </c>
      <c r="C25" s="377" t="s">
        <v>1058</v>
      </c>
      <c r="D25" s="370"/>
    </row>
    <row r="26" spans="1:4" ht="19.5" customHeight="1">
      <c r="A26" s="371" t="s">
        <v>1059</v>
      </c>
      <c r="B26" s="372" t="s">
        <v>1009</v>
      </c>
      <c r="C26" s="377"/>
      <c r="D26" s="370"/>
    </row>
    <row r="27" spans="1:4" ht="19.5" customHeight="1">
      <c r="A27" s="371" t="s">
        <v>1060</v>
      </c>
      <c r="B27" s="372" t="s">
        <v>1010</v>
      </c>
      <c r="C27" s="377"/>
      <c r="D27" s="370"/>
    </row>
    <row r="28" spans="1:4" ht="19.5" customHeight="1">
      <c r="A28" s="371" t="s">
        <v>1061</v>
      </c>
      <c r="B28" s="372" t="s">
        <v>1011</v>
      </c>
      <c r="C28" s="377"/>
      <c r="D28" s="370"/>
    </row>
    <row r="29" spans="1:4" ht="19.5" customHeight="1">
      <c r="A29" s="371" t="s">
        <v>1062</v>
      </c>
      <c r="B29" s="372" t="s">
        <v>1012</v>
      </c>
      <c r="C29" s="377"/>
      <c r="D29" s="370"/>
    </row>
    <row r="30" spans="1:4" ht="19.5" customHeight="1">
      <c r="A30" s="371" t="s">
        <v>1063</v>
      </c>
      <c r="B30" s="372" t="s">
        <v>1013</v>
      </c>
      <c r="C30" s="377"/>
      <c r="D30" s="370"/>
    </row>
    <row r="31" spans="1:4" ht="19.5" customHeight="1">
      <c r="A31" s="371" t="s">
        <v>1064</v>
      </c>
      <c r="B31" s="372" t="s">
        <v>1014</v>
      </c>
      <c r="C31" s="377"/>
      <c r="D31" s="370"/>
    </row>
    <row r="32" spans="1:4" ht="19.5" customHeight="1">
      <c r="A32" s="371" t="s">
        <v>1065</v>
      </c>
      <c r="B32" s="372" t="s">
        <v>1015</v>
      </c>
      <c r="C32" s="377"/>
    </row>
    <row r="33" spans="1:4" ht="19.5" customHeight="1">
      <c r="A33" s="371" t="s">
        <v>1066</v>
      </c>
      <c r="B33" s="372" t="s">
        <v>1016</v>
      </c>
      <c r="C33" s="377" t="s">
        <v>1067</v>
      </c>
    </row>
    <row r="34" spans="1:4" ht="19.5" customHeight="1">
      <c r="A34" s="371" t="s">
        <v>1068</v>
      </c>
      <c r="B34" s="372" t="s">
        <v>1017</v>
      </c>
      <c r="C34" s="377"/>
    </row>
    <row r="35" spans="1:4" ht="19.5" customHeight="1">
      <c r="A35" s="371" t="s">
        <v>1069</v>
      </c>
      <c r="B35" s="372" t="s">
        <v>1018</v>
      </c>
      <c r="C35" s="377"/>
    </row>
    <row r="36" spans="1:4" ht="19.5" customHeight="1">
      <c r="A36" s="371" t="s">
        <v>1070</v>
      </c>
      <c r="B36" s="372" t="s">
        <v>1019</v>
      </c>
      <c r="C36" s="377"/>
    </row>
    <row r="37" spans="1:4" ht="19.5" customHeight="1">
      <c r="A37" s="371" t="s">
        <v>1071</v>
      </c>
      <c r="B37" s="372" t="s">
        <v>1020</v>
      </c>
      <c r="C37" s="377"/>
    </row>
    <row r="38" spans="1:4" ht="19.5" customHeight="1">
      <c r="A38" s="371" t="s">
        <v>1072</v>
      </c>
      <c r="B38" s="372" t="s">
        <v>1021</v>
      </c>
      <c r="C38" s="377"/>
    </row>
    <row r="39" spans="1:4" ht="19.5" customHeight="1">
      <c r="A39" s="371" t="s">
        <v>1073</v>
      </c>
      <c r="B39" s="372" t="s">
        <v>1022</v>
      </c>
      <c r="C39" s="377" t="s">
        <v>1074</v>
      </c>
    </row>
    <row r="40" spans="1:4" ht="23.25" customHeight="1">
      <c r="A40" s="371" t="s">
        <v>1075</v>
      </c>
      <c r="B40" s="372" t="s">
        <v>1023</v>
      </c>
      <c r="C40" s="377"/>
    </row>
    <row r="41" spans="1:4" ht="19.5" customHeight="1">
      <c r="A41" s="371" t="s">
        <v>1076</v>
      </c>
      <c r="B41" s="372" t="s">
        <v>1024</v>
      </c>
      <c r="C41" s="377"/>
    </row>
    <row r="42" spans="1:4" ht="19.5" customHeight="1">
      <c r="A42" s="371" t="s">
        <v>1077</v>
      </c>
      <c r="B42" s="372" t="s">
        <v>1025</v>
      </c>
      <c r="C42" s="377"/>
    </row>
    <row r="43" spans="1:4" ht="19.5" customHeight="1">
      <c r="A43" s="371" t="s">
        <v>1078</v>
      </c>
      <c r="B43" s="372" t="s">
        <v>1026</v>
      </c>
      <c r="C43" s="377" t="s">
        <v>1027</v>
      </c>
      <c r="D43" s="370"/>
    </row>
    <row r="44" spans="1:4" ht="19.5" customHeight="1">
      <c r="A44" s="371" t="s">
        <v>1079</v>
      </c>
      <c r="B44" s="372" t="s">
        <v>1028</v>
      </c>
      <c r="C44" s="377"/>
      <c r="D44" s="370"/>
    </row>
    <row r="45" spans="1:4" ht="19.5" customHeight="1">
      <c r="A45" s="371" t="s">
        <v>1080</v>
      </c>
      <c r="B45" s="372" t="s">
        <v>1029</v>
      </c>
      <c r="C45" s="377"/>
    </row>
    <row r="46" spans="1:4" ht="19.5" customHeight="1">
      <c r="A46" s="371" t="s">
        <v>1081</v>
      </c>
      <c r="B46" s="372" t="s">
        <v>1030</v>
      </c>
      <c r="C46" s="377"/>
      <c r="D46" s="370"/>
    </row>
    <row r="47" spans="1:4" ht="19.5" customHeight="1">
      <c r="A47" s="371" t="s">
        <v>1082</v>
      </c>
      <c r="B47" s="372" t="s">
        <v>1031</v>
      </c>
      <c r="C47" s="377"/>
      <c r="D47" s="370"/>
    </row>
    <row r="48" spans="1:4" ht="19.5" customHeight="1">
      <c r="A48" s="371" t="s">
        <v>1083</v>
      </c>
      <c r="B48" s="372" t="s">
        <v>1032</v>
      </c>
      <c r="C48" s="377"/>
      <c r="D48" s="370"/>
    </row>
    <row r="49" spans="1:2">
      <c r="A49" s="373"/>
      <c r="B49" s="373"/>
    </row>
  </sheetData>
  <mergeCells count="9">
    <mergeCell ref="C25:C32"/>
    <mergeCell ref="C33:C38"/>
    <mergeCell ref="C39:C42"/>
    <mergeCell ref="C43:C48"/>
    <mergeCell ref="A2:C2"/>
    <mergeCell ref="A3:B3"/>
    <mergeCell ref="A12:B12"/>
    <mergeCell ref="C4:C11"/>
    <mergeCell ref="C13:C24"/>
  </mergeCells>
  <phoneticPr fontId="0" type="noConversion"/>
  <printOptions horizontalCentered="1" verticalCentered="1"/>
  <pageMargins left="0.70833333333333304" right="0.70833333333333304" top="0.35416666666666702" bottom="0.31388888888888899" header="0.31458333333333299" footer="0.31458333333333299"/>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Sheet20"/>
  <dimension ref="A1:IT11"/>
  <sheetViews>
    <sheetView showGridLines="0" showZeros="0" view="pageBreakPreview" workbookViewId="0">
      <selection activeCell="M27" sqref="L27:M27"/>
    </sheetView>
  </sheetViews>
  <sheetFormatPr defaultColWidth="9" defaultRowHeight="12"/>
  <cols>
    <col min="1" max="1" width="48.6640625" style="15" customWidth="1"/>
    <col min="2" max="3" width="35.83203125" style="15" customWidth="1"/>
    <col min="4" max="4" width="37" style="15" customWidth="1"/>
    <col min="5" max="7" width="12" style="15" customWidth="1"/>
    <col min="8" max="8" width="7.5" style="15" customWidth="1"/>
    <col min="9" max="9" width="1" style="15" customWidth="1"/>
    <col min="10" max="10" width="13.5" style="15" customWidth="1"/>
    <col min="11" max="11" width="7.83203125" style="15" customWidth="1"/>
    <col min="12" max="16384" width="9" style="15"/>
  </cols>
  <sheetData>
    <row r="1" spans="1:254" ht="19.5" customHeight="1">
      <c r="A1" s="14" t="s">
        <v>586</v>
      </c>
    </row>
    <row r="2" spans="1:254" s="126" customFormat="1" ht="33" customHeight="1">
      <c r="A2" s="394" t="s">
        <v>12</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row>
    <row r="3" spans="1:254" s="127" customFormat="1" ht="19.5" customHeight="1">
      <c r="A3" s="130"/>
      <c r="B3" s="131"/>
      <c r="C3" s="131"/>
      <c r="D3" s="132" t="s">
        <v>35</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row>
    <row r="4" spans="1:254" s="128" customFormat="1" ht="27.95" customHeight="1">
      <c r="A4" s="108" t="s">
        <v>587</v>
      </c>
      <c r="B4" s="108" t="s">
        <v>271</v>
      </c>
      <c r="C4" s="108" t="s">
        <v>272</v>
      </c>
      <c r="D4" s="108"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pans="1:254" s="22" customFormat="1" ht="19.5" customHeight="1">
      <c r="A5" s="133"/>
      <c r="B5" s="134"/>
      <c r="C5" s="134"/>
      <c r="D5" s="135"/>
    </row>
    <row r="6" spans="1:254" s="14" customFormat="1" ht="19.5" customHeight="1">
      <c r="A6" s="133"/>
      <c r="B6" s="134"/>
      <c r="C6" s="134"/>
      <c r="D6" s="135"/>
    </row>
    <row r="7" spans="1:254" s="14" customFormat="1" ht="19.5" customHeight="1">
      <c r="A7" s="133"/>
      <c r="B7" s="134"/>
      <c r="C7" s="134"/>
      <c r="D7" s="135"/>
    </row>
    <row r="8" spans="1:254" s="14" customFormat="1" ht="19.5" customHeight="1">
      <c r="A8" s="136"/>
      <c r="B8" s="137"/>
      <c r="C8" s="137"/>
      <c r="D8" s="137"/>
    </row>
    <row r="9" spans="1:254" s="128" customFormat="1" ht="19.5" customHeight="1">
      <c r="A9" s="138" t="s">
        <v>584</v>
      </c>
      <c r="B9" s="139"/>
      <c r="C9" s="139"/>
      <c r="D9" s="139"/>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row>
    <row r="10" spans="1:254" s="25" customFormat="1" ht="15.75">
      <c r="A10" s="25" t="s">
        <v>585</v>
      </c>
    </row>
    <row r="11" spans="1:254" ht="15.75">
      <c r="A11" s="25"/>
      <c r="B11" s="25"/>
      <c r="C11" s="25"/>
      <c r="D11" s="25"/>
    </row>
  </sheetData>
  <sheetProtection formatCells="0" formatColumns="0" formatRows="0"/>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fitToHeight="2"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Sheet21"/>
  <dimension ref="A1:D10"/>
  <sheetViews>
    <sheetView view="pageBreakPreview" zoomScale="85" workbookViewId="0">
      <selection activeCell="C17" sqref="C17"/>
    </sheetView>
  </sheetViews>
  <sheetFormatPr defaultColWidth="13.33203125" defaultRowHeight="18.75"/>
  <cols>
    <col min="1" max="1" width="10.6640625" style="210" customWidth="1"/>
    <col min="2" max="2" width="56.33203125" style="210" customWidth="1"/>
    <col min="3" max="3" width="56.33203125" style="211" customWidth="1"/>
    <col min="4" max="4" width="56.33203125" style="212" customWidth="1"/>
    <col min="5" max="250" width="13.33203125" style="210"/>
    <col min="251" max="251" width="7" style="210" customWidth="1"/>
    <col min="252" max="252" width="43.83203125" style="210" customWidth="1"/>
    <col min="253" max="253" width="15.1640625" style="210" customWidth="1"/>
    <col min="254" max="259" width="14.1640625" style="210" customWidth="1"/>
    <col min="260" max="260" width="19.5" style="210" customWidth="1"/>
    <col min="261" max="506" width="13.33203125" style="210"/>
    <col min="507" max="507" width="7" style="210" customWidth="1"/>
    <col min="508" max="508" width="43.83203125" style="210" customWidth="1"/>
    <col min="509" max="509" width="15.1640625" style="210" customWidth="1"/>
    <col min="510" max="515" width="14.1640625" style="210" customWidth="1"/>
    <col min="516" max="516" width="19.5" style="210" customWidth="1"/>
    <col min="517" max="762" width="13.33203125" style="210"/>
    <col min="763" max="763" width="7" style="210" customWidth="1"/>
    <col min="764" max="764" width="43.83203125" style="210" customWidth="1"/>
    <col min="765" max="765" width="15.1640625" style="210" customWidth="1"/>
    <col min="766" max="771" width="14.1640625" style="210" customWidth="1"/>
    <col min="772" max="772" width="19.5" style="210" customWidth="1"/>
    <col min="773" max="1018" width="13.33203125" style="210"/>
    <col min="1019" max="1019" width="7" style="210" customWidth="1"/>
    <col min="1020" max="1020" width="43.83203125" style="210" customWidth="1"/>
    <col min="1021" max="1021" width="15.1640625" style="210" customWidth="1"/>
    <col min="1022" max="1027" width="14.1640625" style="210" customWidth="1"/>
    <col min="1028" max="1028" width="19.5" style="210" customWidth="1"/>
    <col min="1029" max="1274" width="13.33203125" style="210"/>
    <col min="1275" max="1275" width="7" style="210" customWidth="1"/>
    <col min="1276" max="1276" width="43.83203125" style="210" customWidth="1"/>
    <col min="1277" max="1277" width="15.1640625" style="210" customWidth="1"/>
    <col min="1278" max="1283" width="14.1640625" style="210" customWidth="1"/>
    <col min="1284" max="1284" width="19.5" style="210" customWidth="1"/>
    <col min="1285" max="1530" width="13.33203125" style="210"/>
    <col min="1531" max="1531" width="7" style="210" customWidth="1"/>
    <col min="1532" max="1532" width="43.83203125" style="210" customWidth="1"/>
    <col min="1533" max="1533" width="15.1640625" style="210" customWidth="1"/>
    <col min="1534" max="1539" width="14.1640625" style="210" customWidth="1"/>
    <col min="1540" max="1540" width="19.5" style="210" customWidth="1"/>
    <col min="1541" max="1786" width="13.33203125" style="210"/>
    <col min="1787" max="1787" width="7" style="210" customWidth="1"/>
    <col min="1788" max="1788" width="43.83203125" style="210" customWidth="1"/>
    <col min="1789" max="1789" width="15.1640625" style="210" customWidth="1"/>
    <col min="1790" max="1795" width="14.1640625" style="210" customWidth="1"/>
    <col min="1796" max="1796" width="19.5" style="210" customWidth="1"/>
    <col min="1797" max="2042" width="13.33203125" style="210"/>
    <col min="2043" max="2043" width="7" style="210" customWidth="1"/>
    <col min="2044" max="2044" width="43.83203125" style="210" customWidth="1"/>
    <col min="2045" max="2045" width="15.1640625" style="210" customWidth="1"/>
    <col min="2046" max="2051" width="14.1640625" style="210" customWidth="1"/>
    <col min="2052" max="2052" width="19.5" style="210" customWidth="1"/>
    <col min="2053" max="2298" width="13.33203125" style="210"/>
    <col min="2299" max="2299" width="7" style="210" customWidth="1"/>
    <col min="2300" max="2300" width="43.83203125" style="210" customWidth="1"/>
    <col min="2301" max="2301" width="15.1640625" style="210" customWidth="1"/>
    <col min="2302" max="2307" width="14.1640625" style="210" customWidth="1"/>
    <col min="2308" max="2308" width="19.5" style="210" customWidth="1"/>
    <col min="2309" max="2554" width="13.33203125" style="210"/>
    <col min="2555" max="2555" width="7" style="210" customWidth="1"/>
    <col min="2556" max="2556" width="43.83203125" style="210" customWidth="1"/>
    <col min="2557" max="2557" width="15.1640625" style="210" customWidth="1"/>
    <col min="2558" max="2563" width="14.1640625" style="210" customWidth="1"/>
    <col min="2564" max="2564" width="19.5" style="210" customWidth="1"/>
    <col min="2565" max="2810" width="13.33203125" style="210"/>
    <col min="2811" max="2811" width="7" style="210" customWidth="1"/>
    <col min="2812" max="2812" width="43.83203125" style="210" customWidth="1"/>
    <col min="2813" max="2813" width="15.1640625" style="210" customWidth="1"/>
    <col min="2814" max="2819" width="14.1640625" style="210" customWidth="1"/>
    <col min="2820" max="2820" width="19.5" style="210" customWidth="1"/>
    <col min="2821" max="3066" width="13.33203125" style="210"/>
    <col min="3067" max="3067" width="7" style="210" customWidth="1"/>
    <col min="3068" max="3068" width="43.83203125" style="210" customWidth="1"/>
    <col min="3069" max="3069" width="15.1640625" style="210" customWidth="1"/>
    <col min="3070" max="3075" width="14.1640625" style="210" customWidth="1"/>
    <col min="3076" max="3076" width="19.5" style="210" customWidth="1"/>
    <col min="3077" max="3322" width="13.33203125" style="210"/>
    <col min="3323" max="3323" width="7" style="210" customWidth="1"/>
    <col min="3324" max="3324" width="43.83203125" style="210" customWidth="1"/>
    <col min="3325" max="3325" width="15.1640625" style="210" customWidth="1"/>
    <col min="3326" max="3331" width="14.1640625" style="210" customWidth="1"/>
    <col min="3332" max="3332" width="19.5" style="210" customWidth="1"/>
    <col min="3333" max="3578" width="13.33203125" style="210"/>
    <col min="3579" max="3579" width="7" style="210" customWidth="1"/>
    <col min="3580" max="3580" width="43.83203125" style="210" customWidth="1"/>
    <col min="3581" max="3581" width="15.1640625" style="210" customWidth="1"/>
    <col min="3582" max="3587" width="14.1640625" style="210" customWidth="1"/>
    <col min="3588" max="3588" width="19.5" style="210" customWidth="1"/>
    <col min="3589" max="3834" width="13.33203125" style="210"/>
    <col min="3835" max="3835" width="7" style="210" customWidth="1"/>
    <col min="3836" max="3836" width="43.83203125" style="210" customWidth="1"/>
    <col min="3837" max="3837" width="15.1640625" style="210" customWidth="1"/>
    <col min="3838" max="3843" width="14.1640625" style="210" customWidth="1"/>
    <col min="3844" max="3844" width="19.5" style="210" customWidth="1"/>
    <col min="3845" max="4090" width="13.33203125" style="210"/>
    <col min="4091" max="4091" width="7" style="210" customWidth="1"/>
    <col min="4092" max="4092" width="43.83203125" style="210" customWidth="1"/>
    <col min="4093" max="4093" width="15.1640625" style="210" customWidth="1"/>
    <col min="4094" max="4099" width="14.1640625" style="210" customWidth="1"/>
    <col min="4100" max="4100" width="19.5" style="210" customWidth="1"/>
    <col min="4101" max="4346" width="13.33203125" style="210"/>
    <col min="4347" max="4347" width="7" style="210" customWidth="1"/>
    <col min="4348" max="4348" width="43.83203125" style="210" customWidth="1"/>
    <col min="4349" max="4349" width="15.1640625" style="210" customWidth="1"/>
    <col min="4350" max="4355" width="14.1640625" style="210" customWidth="1"/>
    <col min="4356" max="4356" width="19.5" style="210" customWidth="1"/>
    <col min="4357" max="4602" width="13.33203125" style="210"/>
    <col min="4603" max="4603" width="7" style="210" customWidth="1"/>
    <col min="4604" max="4604" width="43.83203125" style="210" customWidth="1"/>
    <col min="4605" max="4605" width="15.1640625" style="210" customWidth="1"/>
    <col min="4606" max="4611" width="14.1640625" style="210" customWidth="1"/>
    <col min="4612" max="4612" width="19.5" style="210" customWidth="1"/>
    <col min="4613" max="4858" width="13.33203125" style="210"/>
    <col min="4859" max="4859" width="7" style="210" customWidth="1"/>
    <col min="4860" max="4860" width="43.83203125" style="210" customWidth="1"/>
    <col min="4861" max="4861" width="15.1640625" style="210" customWidth="1"/>
    <col min="4862" max="4867" width="14.1640625" style="210" customWidth="1"/>
    <col min="4868" max="4868" width="19.5" style="210" customWidth="1"/>
    <col min="4869" max="5114" width="13.33203125" style="210"/>
    <col min="5115" max="5115" width="7" style="210" customWidth="1"/>
    <col min="5116" max="5116" width="43.83203125" style="210" customWidth="1"/>
    <col min="5117" max="5117" width="15.1640625" style="210" customWidth="1"/>
    <col min="5118" max="5123" width="14.1640625" style="210" customWidth="1"/>
    <col min="5124" max="5124" width="19.5" style="210" customWidth="1"/>
    <col min="5125" max="5370" width="13.33203125" style="210"/>
    <col min="5371" max="5371" width="7" style="210" customWidth="1"/>
    <col min="5372" max="5372" width="43.83203125" style="210" customWidth="1"/>
    <col min="5373" max="5373" width="15.1640625" style="210" customWidth="1"/>
    <col min="5374" max="5379" width="14.1640625" style="210" customWidth="1"/>
    <col min="5380" max="5380" width="19.5" style="210" customWidth="1"/>
    <col min="5381" max="5626" width="13.33203125" style="210"/>
    <col min="5627" max="5627" width="7" style="210" customWidth="1"/>
    <col min="5628" max="5628" width="43.83203125" style="210" customWidth="1"/>
    <col min="5629" max="5629" width="15.1640625" style="210" customWidth="1"/>
    <col min="5630" max="5635" width="14.1640625" style="210" customWidth="1"/>
    <col min="5636" max="5636" width="19.5" style="210" customWidth="1"/>
    <col min="5637" max="5882" width="13.33203125" style="210"/>
    <col min="5883" max="5883" width="7" style="210" customWidth="1"/>
    <col min="5884" max="5884" width="43.83203125" style="210" customWidth="1"/>
    <col min="5885" max="5885" width="15.1640625" style="210" customWidth="1"/>
    <col min="5886" max="5891" width="14.1640625" style="210" customWidth="1"/>
    <col min="5892" max="5892" width="19.5" style="210" customWidth="1"/>
    <col min="5893" max="6138" width="13.33203125" style="210"/>
    <col min="6139" max="6139" width="7" style="210" customWidth="1"/>
    <col min="6140" max="6140" width="43.83203125" style="210" customWidth="1"/>
    <col min="6141" max="6141" width="15.1640625" style="210" customWidth="1"/>
    <col min="6142" max="6147" width="14.1640625" style="210" customWidth="1"/>
    <col min="6148" max="6148" width="19.5" style="210" customWidth="1"/>
    <col min="6149" max="6394" width="13.33203125" style="210"/>
    <col min="6395" max="6395" width="7" style="210" customWidth="1"/>
    <col min="6396" max="6396" width="43.83203125" style="210" customWidth="1"/>
    <col min="6397" max="6397" width="15.1640625" style="210" customWidth="1"/>
    <col min="6398" max="6403" width="14.1640625" style="210" customWidth="1"/>
    <col min="6404" max="6404" width="19.5" style="210" customWidth="1"/>
    <col min="6405" max="6650" width="13.33203125" style="210"/>
    <col min="6651" max="6651" width="7" style="210" customWidth="1"/>
    <col min="6652" max="6652" width="43.83203125" style="210" customWidth="1"/>
    <col min="6653" max="6653" width="15.1640625" style="210" customWidth="1"/>
    <col min="6654" max="6659" width="14.1640625" style="210" customWidth="1"/>
    <col min="6660" max="6660" width="19.5" style="210" customWidth="1"/>
    <col min="6661" max="6906" width="13.33203125" style="210"/>
    <col min="6907" max="6907" width="7" style="210" customWidth="1"/>
    <col min="6908" max="6908" width="43.83203125" style="210" customWidth="1"/>
    <col min="6909" max="6909" width="15.1640625" style="210" customWidth="1"/>
    <col min="6910" max="6915" width="14.1640625" style="210" customWidth="1"/>
    <col min="6916" max="6916" width="19.5" style="210" customWidth="1"/>
    <col min="6917" max="7162" width="13.33203125" style="210"/>
    <col min="7163" max="7163" width="7" style="210" customWidth="1"/>
    <col min="7164" max="7164" width="43.83203125" style="210" customWidth="1"/>
    <col min="7165" max="7165" width="15.1640625" style="210" customWidth="1"/>
    <col min="7166" max="7171" width="14.1640625" style="210" customWidth="1"/>
    <col min="7172" max="7172" width="19.5" style="210" customWidth="1"/>
    <col min="7173" max="7418" width="13.33203125" style="210"/>
    <col min="7419" max="7419" width="7" style="210" customWidth="1"/>
    <col min="7420" max="7420" width="43.83203125" style="210" customWidth="1"/>
    <col min="7421" max="7421" width="15.1640625" style="210" customWidth="1"/>
    <col min="7422" max="7427" width="14.1640625" style="210" customWidth="1"/>
    <col min="7428" max="7428" width="19.5" style="210" customWidth="1"/>
    <col min="7429" max="7674" width="13.33203125" style="210"/>
    <col min="7675" max="7675" width="7" style="210" customWidth="1"/>
    <col min="7676" max="7676" width="43.83203125" style="210" customWidth="1"/>
    <col min="7677" max="7677" width="15.1640625" style="210" customWidth="1"/>
    <col min="7678" max="7683" width="14.1640625" style="210" customWidth="1"/>
    <col min="7684" max="7684" width="19.5" style="210" customWidth="1"/>
    <col min="7685" max="7930" width="13.33203125" style="210"/>
    <col min="7931" max="7931" width="7" style="210" customWidth="1"/>
    <col min="7932" max="7932" width="43.83203125" style="210" customWidth="1"/>
    <col min="7933" max="7933" width="15.1640625" style="210" customWidth="1"/>
    <col min="7934" max="7939" width="14.1640625" style="210" customWidth="1"/>
    <col min="7940" max="7940" width="19.5" style="210" customWidth="1"/>
    <col min="7941" max="8186" width="13.33203125" style="210"/>
    <col min="8187" max="8187" width="7" style="210" customWidth="1"/>
    <col min="8188" max="8188" width="43.83203125" style="210" customWidth="1"/>
    <col min="8189" max="8189" width="15.1640625" style="210" customWidth="1"/>
    <col min="8190" max="8195" width="14.1640625" style="210" customWidth="1"/>
    <col min="8196" max="8196" width="19.5" style="210" customWidth="1"/>
    <col min="8197" max="8442" width="13.33203125" style="210"/>
    <col min="8443" max="8443" width="7" style="210" customWidth="1"/>
    <col min="8444" max="8444" width="43.83203125" style="210" customWidth="1"/>
    <col min="8445" max="8445" width="15.1640625" style="210" customWidth="1"/>
    <col min="8446" max="8451" width="14.1640625" style="210" customWidth="1"/>
    <col min="8452" max="8452" width="19.5" style="210" customWidth="1"/>
    <col min="8453" max="8698" width="13.33203125" style="210"/>
    <col min="8699" max="8699" width="7" style="210" customWidth="1"/>
    <col min="8700" max="8700" width="43.83203125" style="210" customWidth="1"/>
    <col min="8701" max="8701" width="15.1640625" style="210" customWidth="1"/>
    <col min="8702" max="8707" width="14.1640625" style="210" customWidth="1"/>
    <col min="8708" max="8708" width="19.5" style="210" customWidth="1"/>
    <col min="8709" max="8954" width="13.33203125" style="210"/>
    <col min="8955" max="8955" width="7" style="210" customWidth="1"/>
    <col min="8956" max="8956" width="43.83203125" style="210" customWidth="1"/>
    <col min="8957" max="8957" width="15.1640625" style="210" customWidth="1"/>
    <col min="8958" max="8963" width="14.1640625" style="210" customWidth="1"/>
    <col min="8964" max="8964" width="19.5" style="210" customWidth="1"/>
    <col min="8965" max="9210" width="13.33203125" style="210"/>
    <col min="9211" max="9211" width="7" style="210" customWidth="1"/>
    <col min="9212" max="9212" width="43.83203125" style="210" customWidth="1"/>
    <col min="9213" max="9213" width="15.1640625" style="210" customWidth="1"/>
    <col min="9214" max="9219" width="14.1640625" style="210" customWidth="1"/>
    <col min="9220" max="9220" width="19.5" style="210" customWidth="1"/>
    <col min="9221" max="9466" width="13.33203125" style="210"/>
    <col min="9467" max="9467" width="7" style="210" customWidth="1"/>
    <col min="9468" max="9468" width="43.83203125" style="210" customWidth="1"/>
    <col min="9469" max="9469" width="15.1640625" style="210" customWidth="1"/>
    <col min="9470" max="9475" width="14.1640625" style="210" customWidth="1"/>
    <col min="9476" max="9476" width="19.5" style="210" customWidth="1"/>
    <col min="9477" max="9722" width="13.33203125" style="210"/>
    <col min="9723" max="9723" width="7" style="210" customWidth="1"/>
    <col min="9724" max="9724" width="43.83203125" style="210" customWidth="1"/>
    <col min="9725" max="9725" width="15.1640625" style="210" customWidth="1"/>
    <col min="9726" max="9731" width="14.1640625" style="210" customWidth="1"/>
    <col min="9732" max="9732" width="19.5" style="210" customWidth="1"/>
    <col min="9733" max="9978" width="13.33203125" style="210"/>
    <col min="9979" max="9979" width="7" style="210" customWidth="1"/>
    <col min="9980" max="9980" width="43.83203125" style="210" customWidth="1"/>
    <col min="9981" max="9981" width="15.1640625" style="210" customWidth="1"/>
    <col min="9982" max="9987" width="14.1640625" style="210" customWidth="1"/>
    <col min="9988" max="9988" width="19.5" style="210" customWidth="1"/>
    <col min="9989" max="10234" width="13.33203125" style="210"/>
    <col min="10235" max="10235" width="7" style="210" customWidth="1"/>
    <col min="10236" max="10236" width="43.83203125" style="210" customWidth="1"/>
    <col min="10237" max="10237" width="15.1640625" style="210" customWidth="1"/>
    <col min="10238" max="10243" width="14.1640625" style="210" customWidth="1"/>
    <col min="10244" max="10244" width="19.5" style="210" customWidth="1"/>
    <col min="10245" max="10490" width="13.33203125" style="210"/>
    <col min="10491" max="10491" width="7" style="210" customWidth="1"/>
    <col min="10492" max="10492" width="43.83203125" style="210" customWidth="1"/>
    <col min="10493" max="10493" width="15.1640625" style="210" customWidth="1"/>
    <col min="10494" max="10499" width="14.1640625" style="210" customWidth="1"/>
    <col min="10500" max="10500" width="19.5" style="210" customWidth="1"/>
    <col min="10501" max="10746" width="13.33203125" style="210"/>
    <col min="10747" max="10747" width="7" style="210" customWidth="1"/>
    <col min="10748" max="10748" width="43.83203125" style="210" customWidth="1"/>
    <col min="10749" max="10749" width="15.1640625" style="210" customWidth="1"/>
    <col min="10750" max="10755" width="14.1640625" style="210" customWidth="1"/>
    <col min="10756" max="10756" width="19.5" style="210" customWidth="1"/>
    <col min="10757" max="11002" width="13.33203125" style="210"/>
    <col min="11003" max="11003" width="7" style="210" customWidth="1"/>
    <col min="11004" max="11004" width="43.83203125" style="210" customWidth="1"/>
    <col min="11005" max="11005" width="15.1640625" style="210" customWidth="1"/>
    <col min="11006" max="11011" width="14.1640625" style="210" customWidth="1"/>
    <col min="11012" max="11012" width="19.5" style="210" customWidth="1"/>
    <col min="11013" max="11258" width="13.33203125" style="210"/>
    <col min="11259" max="11259" width="7" style="210" customWidth="1"/>
    <col min="11260" max="11260" width="43.83203125" style="210" customWidth="1"/>
    <col min="11261" max="11261" width="15.1640625" style="210" customWidth="1"/>
    <col min="11262" max="11267" width="14.1640625" style="210" customWidth="1"/>
    <col min="11268" max="11268" width="19.5" style="210" customWidth="1"/>
    <col min="11269" max="11514" width="13.33203125" style="210"/>
    <col min="11515" max="11515" width="7" style="210" customWidth="1"/>
    <col min="11516" max="11516" width="43.83203125" style="210" customWidth="1"/>
    <col min="11517" max="11517" width="15.1640625" style="210" customWidth="1"/>
    <col min="11518" max="11523" width="14.1640625" style="210" customWidth="1"/>
    <col min="11524" max="11524" width="19.5" style="210" customWidth="1"/>
    <col min="11525" max="11770" width="13.33203125" style="210"/>
    <col min="11771" max="11771" width="7" style="210" customWidth="1"/>
    <col min="11772" max="11772" width="43.83203125" style="210" customWidth="1"/>
    <col min="11773" max="11773" width="15.1640625" style="210" customWidth="1"/>
    <col min="11774" max="11779" width="14.1640625" style="210" customWidth="1"/>
    <col min="11780" max="11780" width="19.5" style="210" customWidth="1"/>
    <col min="11781" max="12026" width="13.33203125" style="210"/>
    <col min="12027" max="12027" width="7" style="210" customWidth="1"/>
    <col min="12028" max="12028" width="43.83203125" style="210" customWidth="1"/>
    <col min="12029" max="12029" width="15.1640625" style="210" customWidth="1"/>
    <col min="12030" max="12035" width="14.1640625" style="210" customWidth="1"/>
    <col min="12036" max="12036" width="19.5" style="210" customWidth="1"/>
    <col min="12037" max="12282" width="13.33203125" style="210"/>
    <col min="12283" max="12283" width="7" style="210" customWidth="1"/>
    <col min="12284" max="12284" width="43.83203125" style="210" customWidth="1"/>
    <col min="12285" max="12285" width="15.1640625" style="210" customWidth="1"/>
    <col min="12286" max="12291" width="14.1640625" style="210" customWidth="1"/>
    <col min="12292" max="12292" width="19.5" style="210" customWidth="1"/>
    <col min="12293" max="12538" width="13.33203125" style="210"/>
    <col min="12539" max="12539" width="7" style="210" customWidth="1"/>
    <col min="12540" max="12540" width="43.83203125" style="210" customWidth="1"/>
    <col min="12541" max="12541" width="15.1640625" style="210" customWidth="1"/>
    <col min="12542" max="12547" width="14.1640625" style="210" customWidth="1"/>
    <col min="12548" max="12548" width="19.5" style="210" customWidth="1"/>
    <col min="12549" max="12794" width="13.33203125" style="210"/>
    <col min="12795" max="12795" width="7" style="210" customWidth="1"/>
    <col min="12796" max="12796" width="43.83203125" style="210" customWidth="1"/>
    <col min="12797" max="12797" width="15.1640625" style="210" customWidth="1"/>
    <col min="12798" max="12803" width="14.1640625" style="210" customWidth="1"/>
    <col min="12804" max="12804" width="19.5" style="210" customWidth="1"/>
    <col min="12805" max="13050" width="13.33203125" style="210"/>
    <col min="13051" max="13051" width="7" style="210" customWidth="1"/>
    <col min="13052" max="13052" width="43.83203125" style="210" customWidth="1"/>
    <col min="13053" max="13053" width="15.1640625" style="210" customWidth="1"/>
    <col min="13054" max="13059" width="14.1640625" style="210" customWidth="1"/>
    <col min="13060" max="13060" width="19.5" style="210" customWidth="1"/>
    <col min="13061" max="13306" width="13.33203125" style="210"/>
    <col min="13307" max="13307" width="7" style="210" customWidth="1"/>
    <col min="13308" max="13308" width="43.83203125" style="210" customWidth="1"/>
    <col min="13309" max="13309" width="15.1640625" style="210" customWidth="1"/>
    <col min="13310" max="13315" width="14.1640625" style="210" customWidth="1"/>
    <col min="13316" max="13316" width="19.5" style="210" customWidth="1"/>
    <col min="13317" max="13562" width="13.33203125" style="210"/>
    <col min="13563" max="13563" width="7" style="210" customWidth="1"/>
    <col min="13564" max="13564" width="43.83203125" style="210" customWidth="1"/>
    <col min="13565" max="13565" width="15.1640625" style="210" customWidth="1"/>
    <col min="13566" max="13571" width="14.1640625" style="210" customWidth="1"/>
    <col min="13572" max="13572" width="19.5" style="210" customWidth="1"/>
    <col min="13573" max="13818" width="13.33203125" style="210"/>
    <col min="13819" max="13819" width="7" style="210" customWidth="1"/>
    <col min="13820" max="13820" width="43.83203125" style="210" customWidth="1"/>
    <col min="13821" max="13821" width="15.1640625" style="210" customWidth="1"/>
    <col min="13822" max="13827" width="14.1640625" style="210" customWidth="1"/>
    <col min="13828" max="13828" width="19.5" style="210" customWidth="1"/>
    <col min="13829" max="14074" width="13.33203125" style="210"/>
    <col min="14075" max="14075" width="7" style="210" customWidth="1"/>
    <col min="14076" max="14076" width="43.83203125" style="210" customWidth="1"/>
    <col min="14077" max="14077" width="15.1640625" style="210" customWidth="1"/>
    <col min="14078" max="14083" width="14.1640625" style="210" customWidth="1"/>
    <col min="14084" max="14084" width="19.5" style="210" customWidth="1"/>
    <col min="14085" max="14330" width="13.33203125" style="210"/>
    <col min="14331" max="14331" width="7" style="210" customWidth="1"/>
    <col min="14332" max="14332" width="43.83203125" style="210" customWidth="1"/>
    <col min="14333" max="14333" width="15.1640625" style="210" customWidth="1"/>
    <col min="14334" max="14339" width="14.1640625" style="210" customWidth="1"/>
    <col min="14340" max="14340" width="19.5" style="210" customWidth="1"/>
    <col min="14341" max="14586" width="13.33203125" style="210"/>
    <col min="14587" max="14587" width="7" style="210" customWidth="1"/>
    <col min="14588" max="14588" width="43.83203125" style="210" customWidth="1"/>
    <col min="14589" max="14589" width="15.1640625" style="210" customWidth="1"/>
    <col min="14590" max="14595" width="14.1640625" style="210" customWidth="1"/>
    <col min="14596" max="14596" width="19.5" style="210" customWidth="1"/>
    <col min="14597" max="14842" width="13.33203125" style="210"/>
    <col min="14843" max="14843" width="7" style="210" customWidth="1"/>
    <col min="14844" max="14844" width="43.83203125" style="210" customWidth="1"/>
    <col min="14845" max="14845" width="15.1640625" style="210" customWidth="1"/>
    <col min="14846" max="14851" width="14.1640625" style="210" customWidth="1"/>
    <col min="14852" max="14852" width="19.5" style="210" customWidth="1"/>
    <col min="14853" max="15098" width="13.33203125" style="210"/>
    <col min="15099" max="15099" width="7" style="210" customWidth="1"/>
    <col min="15100" max="15100" width="43.83203125" style="210" customWidth="1"/>
    <col min="15101" max="15101" width="15.1640625" style="210" customWidth="1"/>
    <col min="15102" max="15107" width="14.1640625" style="210" customWidth="1"/>
    <col min="15108" max="15108" width="19.5" style="210" customWidth="1"/>
    <col min="15109" max="15354" width="13.33203125" style="210"/>
    <col min="15355" max="15355" width="7" style="210" customWidth="1"/>
    <col min="15356" max="15356" width="43.83203125" style="210" customWidth="1"/>
    <col min="15357" max="15357" width="15.1640625" style="210" customWidth="1"/>
    <col min="15358" max="15363" width="14.1640625" style="210" customWidth="1"/>
    <col min="15364" max="15364" width="19.5" style="210" customWidth="1"/>
    <col min="15365" max="15610" width="13.33203125" style="210"/>
    <col min="15611" max="15611" width="7" style="210" customWidth="1"/>
    <col min="15612" max="15612" width="43.83203125" style="210" customWidth="1"/>
    <col min="15613" max="15613" width="15.1640625" style="210" customWidth="1"/>
    <col min="15614" max="15619" width="14.1640625" style="210" customWidth="1"/>
    <col min="15620" max="15620" width="19.5" style="210" customWidth="1"/>
    <col min="15621" max="15866" width="13.33203125" style="210"/>
    <col min="15867" max="15867" width="7" style="210" customWidth="1"/>
    <col min="15868" max="15868" width="43.83203125" style="210" customWidth="1"/>
    <col min="15869" max="15869" width="15.1640625" style="210" customWidth="1"/>
    <col min="15870" max="15875" width="14.1640625" style="210" customWidth="1"/>
    <col min="15876" max="15876" width="19.5" style="210" customWidth="1"/>
    <col min="15877" max="16122" width="13.33203125" style="210"/>
    <col min="16123" max="16123" width="7" style="210" customWidth="1"/>
    <col min="16124" max="16124" width="43.83203125" style="210" customWidth="1"/>
    <col min="16125" max="16125" width="15.1640625" style="210" customWidth="1"/>
    <col min="16126" max="16131" width="14.1640625" style="210" customWidth="1"/>
    <col min="16132" max="16132" width="19.5" style="210" customWidth="1"/>
    <col min="16133" max="16384" width="13.33203125" style="210"/>
  </cols>
  <sheetData>
    <row r="1" spans="1:4" s="208" customFormat="1" ht="15.75">
      <c r="A1" s="404" t="s">
        <v>588</v>
      </c>
      <c r="B1" s="404"/>
      <c r="C1" s="404"/>
      <c r="D1" s="213"/>
    </row>
    <row r="2" spans="1:4" s="208" customFormat="1" ht="30.75" customHeight="1">
      <c r="A2" s="405" t="s">
        <v>13</v>
      </c>
      <c r="B2" s="405"/>
      <c r="C2" s="405"/>
      <c r="D2" s="405"/>
    </row>
    <row r="3" spans="1:4">
      <c r="A3" s="214"/>
      <c r="B3" s="214"/>
      <c r="C3" s="215"/>
      <c r="D3" s="216"/>
    </row>
    <row r="4" spans="1:4">
      <c r="A4" s="408" t="s">
        <v>589</v>
      </c>
      <c r="B4" s="408" t="s">
        <v>590</v>
      </c>
      <c r="C4" s="409" t="s">
        <v>591</v>
      </c>
      <c r="D4" s="411" t="s">
        <v>592</v>
      </c>
    </row>
    <row r="5" spans="1:4">
      <c r="A5" s="408"/>
      <c r="B5" s="408"/>
      <c r="C5" s="410"/>
      <c r="D5" s="411"/>
    </row>
    <row r="6" spans="1:4" s="209" customFormat="1" ht="27.95" customHeight="1">
      <c r="A6" s="112"/>
      <c r="B6" s="217"/>
      <c r="C6" s="218"/>
      <c r="D6" s="219"/>
    </row>
    <row r="7" spans="1:4" ht="27.95" customHeight="1">
      <c r="A7" s="217"/>
      <c r="B7" s="118"/>
      <c r="C7" s="218"/>
      <c r="D7" s="219"/>
    </row>
    <row r="8" spans="1:4" ht="27.95" customHeight="1">
      <c r="A8" s="217"/>
      <c r="B8" s="118"/>
      <c r="C8" s="218"/>
      <c r="D8" s="219"/>
    </row>
    <row r="9" spans="1:4" ht="27.95" customHeight="1">
      <c r="A9" s="217"/>
      <c r="B9" s="118"/>
      <c r="C9" s="218"/>
      <c r="D9" s="219"/>
    </row>
    <row r="10" spans="1:4" ht="27.95" customHeight="1">
      <c r="A10" s="407" t="s">
        <v>593</v>
      </c>
      <c r="B10" s="407"/>
      <c r="C10" s="407"/>
      <c r="D10" s="407"/>
    </row>
  </sheetData>
  <mergeCells count="7">
    <mergeCell ref="A1:C1"/>
    <mergeCell ref="A2:D2"/>
    <mergeCell ref="A10:D10"/>
    <mergeCell ref="A4:A5"/>
    <mergeCell ref="B4:B5"/>
    <mergeCell ref="C4:C5"/>
    <mergeCell ref="D4:D5"/>
  </mergeCells>
  <phoneticPr fontId="0" type="noConversion"/>
  <pageMargins left="0.7" right="0.7" top="0.75" bottom="0.75" header="0.3" footer="0.3"/>
  <pageSetup paperSize="9" scale="88" orientation="landscape" r:id="rId1"/>
</worksheet>
</file>

<file path=xl/worksheets/sheet22.xml><?xml version="1.0" encoding="utf-8"?>
<worksheet xmlns="http://schemas.openxmlformats.org/spreadsheetml/2006/main" xmlns:r="http://schemas.openxmlformats.org/officeDocument/2006/relationships">
  <sheetPr codeName="Sheet22"/>
  <dimension ref="A1:C13"/>
  <sheetViews>
    <sheetView view="pageBreakPreview" workbookViewId="0">
      <selection activeCell="I10" sqref="I10"/>
    </sheetView>
  </sheetViews>
  <sheetFormatPr defaultColWidth="9" defaultRowHeight="12.75"/>
  <cols>
    <col min="1" max="1" width="50.33203125" style="200" customWidth="1"/>
    <col min="2" max="2" width="28" style="201" customWidth="1"/>
    <col min="3" max="3" width="27.83203125" style="201" customWidth="1"/>
    <col min="4" max="4" width="22.33203125" style="201" customWidth="1"/>
    <col min="5" max="256" width="9.33203125" style="201"/>
    <col min="257" max="257" width="50.33203125" style="201" customWidth="1"/>
    <col min="258" max="259" width="31" style="201" customWidth="1"/>
    <col min="260" max="260" width="22.33203125" style="201" customWidth="1"/>
    <col min="261" max="512" width="9.33203125" style="201"/>
    <col min="513" max="513" width="50.33203125" style="201" customWidth="1"/>
    <col min="514" max="515" width="31" style="201" customWidth="1"/>
    <col min="516" max="516" width="22.33203125" style="201" customWidth="1"/>
    <col min="517" max="768" width="9.33203125" style="201"/>
    <col min="769" max="769" width="50.33203125" style="201" customWidth="1"/>
    <col min="770" max="771" width="31" style="201" customWidth="1"/>
    <col min="772" max="772" width="22.33203125" style="201" customWidth="1"/>
    <col min="773" max="1024" width="9.33203125" style="201"/>
    <col min="1025" max="1025" width="50.33203125" style="201" customWidth="1"/>
    <col min="1026" max="1027" width="31" style="201" customWidth="1"/>
    <col min="1028" max="1028" width="22.33203125" style="201" customWidth="1"/>
    <col min="1029" max="1280" width="9.33203125" style="201"/>
    <col min="1281" max="1281" width="50.33203125" style="201" customWidth="1"/>
    <col min="1282" max="1283" width="31" style="201" customWidth="1"/>
    <col min="1284" max="1284" width="22.33203125" style="201" customWidth="1"/>
    <col min="1285" max="1536" width="9.33203125" style="201"/>
    <col min="1537" max="1537" width="50.33203125" style="201" customWidth="1"/>
    <col min="1538" max="1539" width="31" style="201" customWidth="1"/>
    <col min="1540" max="1540" width="22.33203125" style="201" customWidth="1"/>
    <col min="1541" max="1792" width="9.33203125" style="201"/>
    <col min="1793" max="1793" width="50.33203125" style="201" customWidth="1"/>
    <col min="1794" max="1795" width="31" style="201" customWidth="1"/>
    <col min="1796" max="1796" width="22.33203125" style="201" customWidth="1"/>
    <col min="1797" max="2048" width="9.33203125" style="201"/>
    <col min="2049" max="2049" width="50.33203125" style="201" customWidth="1"/>
    <col min="2050" max="2051" width="31" style="201" customWidth="1"/>
    <col min="2052" max="2052" width="22.33203125" style="201" customWidth="1"/>
    <col min="2053" max="2304" width="9.33203125" style="201"/>
    <col min="2305" max="2305" width="50.33203125" style="201" customWidth="1"/>
    <col min="2306" max="2307" width="31" style="201" customWidth="1"/>
    <col min="2308" max="2308" width="22.33203125" style="201" customWidth="1"/>
    <col min="2309" max="2560" width="9.33203125" style="201"/>
    <col min="2561" max="2561" width="50.33203125" style="201" customWidth="1"/>
    <col min="2562" max="2563" width="31" style="201" customWidth="1"/>
    <col min="2564" max="2564" width="22.33203125" style="201" customWidth="1"/>
    <col min="2565" max="2816" width="9.33203125" style="201"/>
    <col min="2817" max="2817" width="50.33203125" style="201" customWidth="1"/>
    <col min="2818" max="2819" width="31" style="201" customWidth="1"/>
    <col min="2820" max="2820" width="22.33203125" style="201" customWidth="1"/>
    <col min="2821" max="3072" width="9.33203125" style="201"/>
    <col min="3073" max="3073" width="50.33203125" style="201" customWidth="1"/>
    <col min="3074" max="3075" width="31" style="201" customWidth="1"/>
    <col min="3076" max="3076" width="22.33203125" style="201" customWidth="1"/>
    <col min="3077" max="3328" width="9.33203125" style="201"/>
    <col min="3329" max="3329" width="50.33203125" style="201" customWidth="1"/>
    <col min="3330" max="3331" width="31" style="201" customWidth="1"/>
    <col min="3332" max="3332" width="22.33203125" style="201" customWidth="1"/>
    <col min="3333" max="3584" width="9.33203125" style="201"/>
    <col min="3585" max="3585" width="50.33203125" style="201" customWidth="1"/>
    <col min="3586" max="3587" width="31" style="201" customWidth="1"/>
    <col min="3588" max="3588" width="22.33203125" style="201" customWidth="1"/>
    <col min="3589" max="3840" width="9.33203125" style="201"/>
    <col min="3841" max="3841" width="50.33203125" style="201" customWidth="1"/>
    <col min="3842" max="3843" width="31" style="201" customWidth="1"/>
    <col min="3844" max="3844" width="22.33203125" style="201" customWidth="1"/>
    <col min="3845" max="4096" width="9.33203125" style="201"/>
    <col min="4097" max="4097" width="50.33203125" style="201" customWidth="1"/>
    <col min="4098" max="4099" width="31" style="201" customWidth="1"/>
    <col min="4100" max="4100" width="22.33203125" style="201" customWidth="1"/>
    <col min="4101" max="4352" width="9.33203125" style="201"/>
    <col min="4353" max="4353" width="50.33203125" style="201" customWidth="1"/>
    <col min="4354" max="4355" width="31" style="201" customWidth="1"/>
    <col min="4356" max="4356" width="22.33203125" style="201" customWidth="1"/>
    <col min="4357" max="4608" width="9.33203125" style="201"/>
    <col min="4609" max="4609" width="50.33203125" style="201" customWidth="1"/>
    <col min="4610" max="4611" width="31" style="201" customWidth="1"/>
    <col min="4612" max="4612" width="22.33203125" style="201" customWidth="1"/>
    <col min="4613" max="4864" width="9.33203125" style="201"/>
    <col min="4865" max="4865" width="50.33203125" style="201" customWidth="1"/>
    <col min="4866" max="4867" width="31" style="201" customWidth="1"/>
    <col min="4868" max="4868" width="22.33203125" style="201" customWidth="1"/>
    <col min="4869" max="5120" width="9.33203125" style="201"/>
    <col min="5121" max="5121" width="50.33203125" style="201" customWidth="1"/>
    <col min="5122" max="5123" width="31" style="201" customWidth="1"/>
    <col min="5124" max="5124" width="22.33203125" style="201" customWidth="1"/>
    <col min="5125" max="5376" width="9.33203125" style="201"/>
    <col min="5377" max="5377" width="50.33203125" style="201" customWidth="1"/>
    <col min="5378" max="5379" width="31" style="201" customWidth="1"/>
    <col min="5380" max="5380" width="22.33203125" style="201" customWidth="1"/>
    <col min="5381" max="5632" width="9.33203125" style="201"/>
    <col min="5633" max="5633" width="50.33203125" style="201" customWidth="1"/>
    <col min="5634" max="5635" width="31" style="201" customWidth="1"/>
    <col min="5636" max="5636" width="22.33203125" style="201" customWidth="1"/>
    <col min="5637" max="5888" width="9.33203125" style="201"/>
    <col min="5889" max="5889" width="50.33203125" style="201" customWidth="1"/>
    <col min="5890" max="5891" width="31" style="201" customWidth="1"/>
    <col min="5892" max="5892" width="22.33203125" style="201" customWidth="1"/>
    <col min="5893" max="6144" width="9.33203125" style="201"/>
    <col min="6145" max="6145" width="50.33203125" style="201" customWidth="1"/>
    <col min="6146" max="6147" width="31" style="201" customWidth="1"/>
    <col min="6148" max="6148" width="22.33203125" style="201" customWidth="1"/>
    <col min="6149" max="6400" width="9.33203125" style="201"/>
    <col min="6401" max="6401" width="50.33203125" style="201" customWidth="1"/>
    <col min="6402" max="6403" width="31" style="201" customWidth="1"/>
    <col min="6404" max="6404" width="22.33203125" style="201" customWidth="1"/>
    <col min="6405" max="6656" width="9.33203125" style="201"/>
    <col min="6657" max="6657" width="50.33203125" style="201" customWidth="1"/>
    <col min="6658" max="6659" width="31" style="201" customWidth="1"/>
    <col min="6660" max="6660" width="22.33203125" style="201" customWidth="1"/>
    <col min="6661" max="6912" width="9.33203125" style="201"/>
    <col min="6913" max="6913" width="50.33203125" style="201" customWidth="1"/>
    <col min="6914" max="6915" width="31" style="201" customWidth="1"/>
    <col min="6916" max="6916" width="22.33203125" style="201" customWidth="1"/>
    <col min="6917" max="7168" width="9.33203125" style="201"/>
    <col min="7169" max="7169" width="50.33203125" style="201" customWidth="1"/>
    <col min="7170" max="7171" width="31" style="201" customWidth="1"/>
    <col min="7172" max="7172" width="22.33203125" style="201" customWidth="1"/>
    <col min="7173" max="7424" width="9.33203125" style="201"/>
    <col min="7425" max="7425" width="50.33203125" style="201" customWidth="1"/>
    <col min="7426" max="7427" width="31" style="201" customWidth="1"/>
    <col min="7428" max="7428" width="22.33203125" style="201" customWidth="1"/>
    <col min="7429" max="7680" width="9.33203125" style="201"/>
    <col min="7681" max="7681" width="50.33203125" style="201" customWidth="1"/>
    <col min="7682" max="7683" width="31" style="201" customWidth="1"/>
    <col min="7684" max="7684" width="22.33203125" style="201" customWidth="1"/>
    <col min="7685" max="7936" width="9.33203125" style="201"/>
    <col min="7937" max="7937" width="50.33203125" style="201" customWidth="1"/>
    <col min="7938" max="7939" width="31" style="201" customWidth="1"/>
    <col min="7940" max="7940" width="22.33203125" style="201" customWidth="1"/>
    <col min="7941" max="8192" width="9.33203125" style="201"/>
    <col min="8193" max="8193" width="50.33203125" style="201" customWidth="1"/>
    <col min="8194" max="8195" width="31" style="201" customWidth="1"/>
    <col min="8196" max="8196" width="22.33203125" style="201" customWidth="1"/>
    <col min="8197" max="8448" width="9.33203125" style="201"/>
    <col min="8449" max="8449" width="50.33203125" style="201" customWidth="1"/>
    <col min="8450" max="8451" width="31" style="201" customWidth="1"/>
    <col min="8452" max="8452" width="22.33203125" style="201" customWidth="1"/>
    <col min="8453" max="8704" width="9.33203125" style="201"/>
    <col min="8705" max="8705" width="50.33203125" style="201" customWidth="1"/>
    <col min="8706" max="8707" width="31" style="201" customWidth="1"/>
    <col min="8708" max="8708" width="22.33203125" style="201" customWidth="1"/>
    <col min="8709" max="8960" width="9.33203125" style="201"/>
    <col min="8961" max="8961" width="50.33203125" style="201" customWidth="1"/>
    <col min="8962" max="8963" width="31" style="201" customWidth="1"/>
    <col min="8964" max="8964" width="22.33203125" style="201" customWidth="1"/>
    <col min="8965" max="9216" width="9.33203125" style="201"/>
    <col min="9217" max="9217" width="50.33203125" style="201" customWidth="1"/>
    <col min="9218" max="9219" width="31" style="201" customWidth="1"/>
    <col min="9220" max="9220" width="22.33203125" style="201" customWidth="1"/>
    <col min="9221" max="9472" width="9.33203125" style="201"/>
    <col min="9473" max="9473" width="50.33203125" style="201" customWidth="1"/>
    <col min="9474" max="9475" width="31" style="201" customWidth="1"/>
    <col min="9476" max="9476" width="22.33203125" style="201" customWidth="1"/>
    <col min="9477" max="9728" width="9.33203125" style="201"/>
    <col min="9729" max="9729" width="50.33203125" style="201" customWidth="1"/>
    <col min="9730" max="9731" width="31" style="201" customWidth="1"/>
    <col min="9732" max="9732" width="22.33203125" style="201" customWidth="1"/>
    <col min="9733" max="9984" width="9.33203125" style="201"/>
    <col min="9985" max="9985" width="50.33203125" style="201" customWidth="1"/>
    <col min="9986" max="9987" width="31" style="201" customWidth="1"/>
    <col min="9988" max="9988" width="22.33203125" style="201" customWidth="1"/>
    <col min="9989" max="10240" width="9.33203125" style="201"/>
    <col min="10241" max="10241" width="50.33203125" style="201" customWidth="1"/>
    <col min="10242" max="10243" width="31" style="201" customWidth="1"/>
    <col min="10244" max="10244" width="22.33203125" style="201" customWidth="1"/>
    <col min="10245" max="10496" width="9.33203125" style="201"/>
    <col min="10497" max="10497" width="50.33203125" style="201" customWidth="1"/>
    <col min="10498" max="10499" width="31" style="201" customWidth="1"/>
    <col min="10500" max="10500" width="22.33203125" style="201" customWidth="1"/>
    <col min="10501" max="10752" width="9.33203125" style="201"/>
    <col min="10753" max="10753" width="50.33203125" style="201" customWidth="1"/>
    <col min="10754" max="10755" width="31" style="201" customWidth="1"/>
    <col min="10756" max="10756" width="22.33203125" style="201" customWidth="1"/>
    <col min="10757" max="11008" width="9.33203125" style="201"/>
    <col min="11009" max="11009" width="50.33203125" style="201" customWidth="1"/>
    <col min="11010" max="11011" width="31" style="201" customWidth="1"/>
    <col min="11012" max="11012" width="22.33203125" style="201" customWidth="1"/>
    <col min="11013" max="11264" width="9.33203125" style="201"/>
    <col min="11265" max="11265" width="50.33203125" style="201" customWidth="1"/>
    <col min="11266" max="11267" width="31" style="201" customWidth="1"/>
    <col min="11268" max="11268" width="22.33203125" style="201" customWidth="1"/>
    <col min="11269" max="11520" width="9.33203125" style="201"/>
    <col min="11521" max="11521" width="50.33203125" style="201" customWidth="1"/>
    <col min="11522" max="11523" width="31" style="201" customWidth="1"/>
    <col min="11524" max="11524" width="22.33203125" style="201" customWidth="1"/>
    <col min="11525" max="11776" width="9.33203125" style="201"/>
    <col min="11777" max="11777" width="50.33203125" style="201" customWidth="1"/>
    <col min="11778" max="11779" width="31" style="201" customWidth="1"/>
    <col min="11780" max="11780" width="22.33203125" style="201" customWidth="1"/>
    <col min="11781" max="12032" width="9.33203125" style="201"/>
    <col min="12033" max="12033" width="50.33203125" style="201" customWidth="1"/>
    <col min="12034" max="12035" width="31" style="201" customWidth="1"/>
    <col min="12036" max="12036" width="22.33203125" style="201" customWidth="1"/>
    <col min="12037" max="12288" width="9.33203125" style="201"/>
    <col min="12289" max="12289" width="50.33203125" style="201" customWidth="1"/>
    <col min="12290" max="12291" width="31" style="201" customWidth="1"/>
    <col min="12292" max="12292" width="22.33203125" style="201" customWidth="1"/>
    <col min="12293" max="12544" width="9.33203125" style="201"/>
    <col min="12545" max="12545" width="50.33203125" style="201" customWidth="1"/>
    <col min="12546" max="12547" width="31" style="201" customWidth="1"/>
    <col min="12548" max="12548" width="22.33203125" style="201" customWidth="1"/>
    <col min="12549" max="12800" width="9.33203125" style="201"/>
    <col min="12801" max="12801" width="50.33203125" style="201" customWidth="1"/>
    <col min="12802" max="12803" width="31" style="201" customWidth="1"/>
    <col min="12804" max="12804" width="22.33203125" style="201" customWidth="1"/>
    <col min="12805" max="13056" width="9.33203125" style="201"/>
    <col min="13057" max="13057" width="50.33203125" style="201" customWidth="1"/>
    <col min="13058" max="13059" width="31" style="201" customWidth="1"/>
    <col min="13060" max="13060" width="22.33203125" style="201" customWidth="1"/>
    <col min="13061" max="13312" width="9.33203125" style="201"/>
    <col min="13313" max="13313" width="50.33203125" style="201" customWidth="1"/>
    <col min="13314" max="13315" width="31" style="201" customWidth="1"/>
    <col min="13316" max="13316" width="22.33203125" style="201" customWidth="1"/>
    <col min="13317" max="13568" width="9.33203125" style="201"/>
    <col min="13569" max="13569" width="50.33203125" style="201" customWidth="1"/>
    <col min="13570" max="13571" width="31" style="201" customWidth="1"/>
    <col min="13572" max="13572" width="22.33203125" style="201" customWidth="1"/>
    <col min="13573" max="13824" width="9.33203125" style="201"/>
    <col min="13825" max="13825" width="50.33203125" style="201" customWidth="1"/>
    <col min="13826" max="13827" width="31" style="201" customWidth="1"/>
    <col min="13828" max="13828" width="22.33203125" style="201" customWidth="1"/>
    <col min="13829" max="14080" width="9.33203125" style="201"/>
    <col min="14081" max="14081" width="50.33203125" style="201" customWidth="1"/>
    <col min="14082" max="14083" width="31" style="201" customWidth="1"/>
    <col min="14084" max="14084" width="22.33203125" style="201" customWidth="1"/>
    <col min="14085" max="14336" width="9.33203125" style="201"/>
    <col min="14337" max="14337" width="50.33203125" style="201" customWidth="1"/>
    <col min="14338" max="14339" width="31" style="201" customWidth="1"/>
    <col min="14340" max="14340" width="22.33203125" style="201" customWidth="1"/>
    <col min="14341" max="14592" width="9.33203125" style="201"/>
    <col min="14593" max="14593" width="50.33203125" style="201" customWidth="1"/>
    <col min="14594" max="14595" width="31" style="201" customWidth="1"/>
    <col min="14596" max="14596" width="22.33203125" style="201" customWidth="1"/>
    <col min="14597" max="14848" width="9.33203125" style="201"/>
    <col min="14849" max="14849" width="50.33203125" style="201" customWidth="1"/>
    <col min="14850" max="14851" width="31" style="201" customWidth="1"/>
    <col min="14852" max="14852" width="22.33203125" style="201" customWidth="1"/>
    <col min="14853" max="15104" width="9.33203125" style="201"/>
    <col min="15105" max="15105" width="50.33203125" style="201" customWidth="1"/>
    <col min="15106" max="15107" width="31" style="201" customWidth="1"/>
    <col min="15108" max="15108" width="22.33203125" style="201" customWidth="1"/>
    <col min="15109" max="15360" width="9.33203125" style="201"/>
    <col min="15361" max="15361" width="50.33203125" style="201" customWidth="1"/>
    <col min="15362" max="15363" width="31" style="201" customWidth="1"/>
    <col min="15364" max="15364" width="22.33203125" style="201" customWidth="1"/>
    <col min="15365" max="15616" width="9.33203125" style="201"/>
    <col min="15617" max="15617" width="50.33203125" style="201" customWidth="1"/>
    <col min="15618" max="15619" width="31" style="201" customWidth="1"/>
    <col min="15620" max="15620" width="22.33203125" style="201" customWidth="1"/>
    <col min="15621" max="15872" width="9.33203125" style="201"/>
    <col min="15873" max="15873" width="50.33203125" style="201" customWidth="1"/>
    <col min="15874" max="15875" width="31" style="201" customWidth="1"/>
    <col min="15876" max="15876" width="22.33203125" style="201" customWidth="1"/>
    <col min="15877" max="16128" width="9.33203125" style="201"/>
    <col min="16129" max="16129" width="50.33203125" style="201" customWidth="1"/>
    <col min="16130" max="16131" width="31" style="201" customWidth="1"/>
    <col min="16132" max="16132" width="22.33203125" style="201" customWidth="1"/>
    <col min="16133" max="16384" width="9.33203125" style="201"/>
  </cols>
  <sheetData>
    <row r="1" spans="1:3" s="199" customFormat="1" ht="18" customHeight="1">
      <c r="A1" s="404" t="s">
        <v>594</v>
      </c>
      <c r="B1" s="404"/>
      <c r="C1" s="404"/>
    </row>
    <row r="2" spans="1:3" ht="45.95" customHeight="1">
      <c r="A2" s="412" t="s">
        <v>14</v>
      </c>
      <c r="B2" s="412"/>
      <c r="C2" s="412"/>
    </row>
    <row r="3" spans="1:3" ht="15.75">
      <c r="A3" s="202"/>
      <c r="B3" s="202"/>
      <c r="C3" s="203" t="s">
        <v>35</v>
      </c>
    </row>
    <row r="4" spans="1:3" ht="47.25" customHeight="1">
      <c r="A4" s="204" t="s">
        <v>323</v>
      </c>
      <c r="B4" s="204" t="s">
        <v>595</v>
      </c>
      <c r="C4" s="204" t="s">
        <v>272</v>
      </c>
    </row>
    <row r="5" spans="1:3" ht="47.25" customHeight="1">
      <c r="A5" s="205" t="s">
        <v>596</v>
      </c>
      <c r="B5" s="63">
        <f>B6+B7+B10</f>
        <v>195.053988095238</v>
      </c>
      <c r="C5" s="63">
        <f>C6+C7+C10</f>
        <v>203.18</v>
      </c>
    </row>
    <row r="6" spans="1:3" ht="47.25" customHeight="1">
      <c r="A6" s="206" t="s">
        <v>597</v>
      </c>
      <c r="B6" s="63">
        <v>171.36</v>
      </c>
      <c r="C6" s="63">
        <v>171.36</v>
      </c>
    </row>
    <row r="7" spans="1:3" ht="47.25" customHeight="1">
      <c r="A7" s="206" t="s">
        <v>598</v>
      </c>
      <c r="B7" s="63">
        <v>11.52</v>
      </c>
      <c r="C7" s="63">
        <v>20.16</v>
      </c>
    </row>
    <row r="8" spans="1:3" ht="47.25" customHeight="1">
      <c r="A8" s="206" t="s">
        <v>599</v>
      </c>
      <c r="B8" s="63"/>
      <c r="C8" s="63"/>
    </row>
    <row r="9" spans="1:3" ht="47.25" customHeight="1">
      <c r="A9" s="207" t="s">
        <v>600</v>
      </c>
      <c r="B9" s="63">
        <v>11.52</v>
      </c>
      <c r="C9" s="63">
        <v>20.16</v>
      </c>
    </row>
    <row r="10" spans="1:3" ht="47.25" customHeight="1">
      <c r="A10" s="206" t="s">
        <v>601</v>
      </c>
      <c r="B10" s="63">
        <v>12.1739880952381</v>
      </c>
      <c r="C10" s="63">
        <v>11.66</v>
      </c>
    </row>
    <row r="11" spans="1:3" ht="47.25" customHeight="1">
      <c r="A11" s="205" t="s">
        <v>602</v>
      </c>
      <c r="B11" s="63">
        <v>22.134523809523799</v>
      </c>
      <c r="C11" s="63">
        <v>21.2</v>
      </c>
    </row>
    <row r="12" spans="1:3" ht="47.25" customHeight="1">
      <c r="A12" s="205" t="s">
        <v>603</v>
      </c>
      <c r="B12" s="63">
        <v>27.668154761904798</v>
      </c>
      <c r="C12" s="63">
        <v>26.5</v>
      </c>
    </row>
    <row r="13" spans="1:3" s="13" customFormat="1" ht="24" customHeight="1">
      <c r="A13" s="140" t="s">
        <v>164</v>
      </c>
    </row>
  </sheetData>
  <mergeCells count="2">
    <mergeCell ref="A1:C1"/>
    <mergeCell ref="A2:C2"/>
  </mergeCells>
  <phoneticPr fontId="0"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codeName="Sheet23"/>
  <dimension ref="A1:D16"/>
  <sheetViews>
    <sheetView view="pageBreakPreview" zoomScaleNormal="85" workbookViewId="0">
      <selection activeCell="B10" sqref="B10"/>
    </sheetView>
  </sheetViews>
  <sheetFormatPr defaultColWidth="10.5" defaultRowHeight="12.75"/>
  <cols>
    <col min="1" max="1" width="56.33203125" style="186" customWidth="1"/>
    <col min="2" max="3" width="32.83203125" style="186" customWidth="1"/>
    <col min="4" max="4" width="36.33203125" style="186" customWidth="1"/>
    <col min="5" max="255" width="10.5" style="186"/>
    <col min="256" max="256" width="39.6640625" style="186" customWidth="1"/>
    <col min="257" max="259" width="16.1640625" style="186" customWidth="1"/>
    <col min="260" max="260" width="21.83203125" style="186" customWidth="1"/>
    <col min="261" max="511" width="10.5" style="186"/>
    <col min="512" max="512" width="39.6640625" style="186" customWidth="1"/>
    <col min="513" max="515" width="16.1640625" style="186" customWidth="1"/>
    <col min="516" max="516" width="21.83203125" style="186" customWidth="1"/>
    <col min="517" max="767" width="10.5" style="186"/>
    <col min="768" max="768" width="39.6640625" style="186" customWidth="1"/>
    <col min="769" max="771" width="16.1640625" style="186" customWidth="1"/>
    <col min="772" max="772" width="21.83203125" style="186" customWidth="1"/>
    <col min="773" max="1023" width="10.5" style="186"/>
    <col min="1024" max="1024" width="39.6640625" style="186" customWidth="1"/>
    <col min="1025" max="1027" width="16.1640625" style="186" customWidth="1"/>
    <col min="1028" max="1028" width="21.83203125" style="186" customWidth="1"/>
    <col min="1029" max="1279" width="10.5" style="186"/>
    <col min="1280" max="1280" width="39.6640625" style="186" customWidth="1"/>
    <col min="1281" max="1283" width="16.1640625" style="186" customWidth="1"/>
    <col min="1284" max="1284" width="21.83203125" style="186" customWidth="1"/>
    <col min="1285" max="1535" width="10.5" style="186"/>
    <col min="1536" max="1536" width="39.6640625" style="186" customWidth="1"/>
    <col min="1537" max="1539" width="16.1640625" style="186" customWidth="1"/>
    <col min="1540" max="1540" width="21.83203125" style="186" customWidth="1"/>
    <col min="1541" max="1791" width="10.5" style="186"/>
    <col min="1792" max="1792" width="39.6640625" style="186" customWidth="1"/>
    <col min="1793" max="1795" width="16.1640625" style="186" customWidth="1"/>
    <col min="1796" max="1796" width="21.83203125" style="186" customWidth="1"/>
    <col min="1797" max="2047" width="10.5" style="186"/>
    <col min="2048" max="2048" width="39.6640625" style="186" customWidth="1"/>
    <col min="2049" max="2051" width="16.1640625" style="186" customWidth="1"/>
    <col min="2052" max="2052" width="21.83203125" style="186" customWidth="1"/>
    <col min="2053" max="2303" width="10.5" style="186"/>
    <col min="2304" max="2304" width="39.6640625" style="186" customWidth="1"/>
    <col min="2305" max="2307" width="16.1640625" style="186" customWidth="1"/>
    <col min="2308" max="2308" width="21.83203125" style="186" customWidth="1"/>
    <col min="2309" max="2559" width="10.5" style="186"/>
    <col min="2560" max="2560" width="39.6640625" style="186" customWidth="1"/>
    <col min="2561" max="2563" width="16.1640625" style="186" customWidth="1"/>
    <col min="2564" max="2564" width="21.83203125" style="186" customWidth="1"/>
    <col min="2565" max="2815" width="10.5" style="186"/>
    <col min="2816" max="2816" width="39.6640625" style="186" customWidth="1"/>
    <col min="2817" max="2819" width="16.1640625" style="186" customWidth="1"/>
    <col min="2820" max="2820" width="21.83203125" style="186" customWidth="1"/>
    <col min="2821" max="3071" width="10.5" style="186"/>
    <col min="3072" max="3072" width="39.6640625" style="186" customWidth="1"/>
    <col min="3073" max="3075" width="16.1640625" style="186" customWidth="1"/>
    <col min="3076" max="3076" width="21.83203125" style="186" customWidth="1"/>
    <col min="3077" max="3327" width="10.5" style="186"/>
    <col min="3328" max="3328" width="39.6640625" style="186" customWidth="1"/>
    <col min="3329" max="3331" width="16.1640625" style="186" customWidth="1"/>
    <col min="3332" max="3332" width="21.83203125" style="186" customWidth="1"/>
    <col min="3333" max="3583" width="10.5" style="186"/>
    <col min="3584" max="3584" width="39.6640625" style="186" customWidth="1"/>
    <col min="3585" max="3587" width="16.1640625" style="186" customWidth="1"/>
    <col min="3588" max="3588" width="21.83203125" style="186" customWidth="1"/>
    <col min="3589" max="3839" width="10.5" style="186"/>
    <col min="3840" max="3840" width="39.6640625" style="186" customWidth="1"/>
    <col min="3841" max="3843" width="16.1640625" style="186" customWidth="1"/>
    <col min="3844" max="3844" width="21.83203125" style="186" customWidth="1"/>
    <col min="3845" max="4095" width="10.5" style="186"/>
    <col min="4096" max="4096" width="39.6640625" style="186" customWidth="1"/>
    <col min="4097" max="4099" width="16.1640625" style="186" customWidth="1"/>
    <col min="4100" max="4100" width="21.83203125" style="186" customWidth="1"/>
    <col min="4101" max="4351" width="10.5" style="186"/>
    <col min="4352" max="4352" width="39.6640625" style="186" customWidth="1"/>
    <col min="4353" max="4355" width="16.1640625" style="186" customWidth="1"/>
    <col min="4356" max="4356" width="21.83203125" style="186" customWidth="1"/>
    <col min="4357" max="4607" width="10.5" style="186"/>
    <col min="4608" max="4608" width="39.6640625" style="186" customWidth="1"/>
    <col min="4609" max="4611" width="16.1640625" style="186" customWidth="1"/>
    <col min="4612" max="4612" width="21.83203125" style="186" customWidth="1"/>
    <col min="4613" max="4863" width="10.5" style="186"/>
    <col min="4864" max="4864" width="39.6640625" style="186" customWidth="1"/>
    <col min="4865" max="4867" width="16.1640625" style="186" customWidth="1"/>
    <col min="4868" max="4868" width="21.83203125" style="186" customWidth="1"/>
    <col min="4869" max="5119" width="10.5" style="186"/>
    <col min="5120" max="5120" width="39.6640625" style="186" customWidth="1"/>
    <col min="5121" max="5123" width="16.1640625" style="186" customWidth="1"/>
    <col min="5124" max="5124" width="21.83203125" style="186" customWidth="1"/>
    <col min="5125" max="5375" width="10.5" style="186"/>
    <col min="5376" max="5376" width="39.6640625" style="186" customWidth="1"/>
    <col min="5377" max="5379" width="16.1640625" style="186" customWidth="1"/>
    <col min="5380" max="5380" width="21.83203125" style="186" customWidth="1"/>
    <col min="5381" max="5631" width="10.5" style="186"/>
    <col min="5632" max="5632" width="39.6640625" style="186" customWidth="1"/>
    <col min="5633" max="5635" width="16.1640625" style="186" customWidth="1"/>
    <col min="5636" max="5636" width="21.83203125" style="186" customWidth="1"/>
    <col min="5637" max="5887" width="10.5" style="186"/>
    <col min="5888" max="5888" width="39.6640625" style="186" customWidth="1"/>
    <col min="5889" max="5891" width="16.1640625" style="186" customWidth="1"/>
    <col min="5892" max="5892" width="21.83203125" style="186" customWidth="1"/>
    <col min="5893" max="6143" width="10.5" style="186"/>
    <col min="6144" max="6144" width="39.6640625" style="186" customWidth="1"/>
    <col min="6145" max="6147" width="16.1640625" style="186" customWidth="1"/>
    <col min="6148" max="6148" width="21.83203125" style="186" customWidth="1"/>
    <col min="6149" max="6399" width="10.5" style="186"/>
    <col min="6400" max="6400" width="39.6640625" style="186" customWidth="1"/>
    <col min="6401" max="6403" width="16.1640625" style="186" customWidth="1"/>
    <col min="6404" max="6404" width="21.83203125" style="186" customWidth="1"/>
    <col min="6405" max="6655" width="10.5" style="186"/>
    <col min="6656" max="6656" width="39.6640625" style="186" customWidth="1"/>
    <col min="6657" max="6659" width="16.1640625" style="186" customWidth="1"/>
    <col min="6660" max="6660" width="21.83203125" style="186" customWidth="1"/>
    <col min="6661" max="6911" width="10.5" style="186"/>
    <col min="6912" max="6912" width="39.6640625" style="186" customWidth="1"/>
    <col min="6913" max="6915" width="16.1640625" style="186" customWidth="1"/>
    <col min="6916" max="6916" width="21.83203125" style="186" customWidth="1"/>
    <col min="6917" max="7167" width="10.5" style="186"/>
    <col min="7168" max="7168" width="39.6640625" style="186" customWidth="1"/>
    <col min="7169" max="7171" width="16.1640625" style="186" customWidth="1"/>
    <col min="7172" max="7172" width="21.83203125" style="186" customWidth="1"/>
    <col min="7173" max="7423" width="10.5" style="186"/>
    <col min="7424" max="7424" width="39.6640625" style="186" customWidth="1"/>
    <col min="7425" max="7427" width="16.1640625" style="186" customWidth="1"/>
    <col min="7428" max="7428" width="21.83203125" style="186" customWidth="1"/>
    <col min="7429" max="7679" width="10.5" style="186"/>
    <col min="7680" max="7680" width="39.6640625" style="186" customWidth="1"/>
    <col min="7681" max="7683" width="16.1640625" style="186" customWidth="1"/>
    <col min="7684" max="7684" width="21.83203125" style="186" customWidth="1"/>
    <col min="7685" max="7935" width="10.5" style="186"/>
    <col min="7936" max="7936" width="39.6640625" style="186" customWidth="1"/>
    <col min="7937" max="7939" width="16.1640625" style="186" customWidth="1"/>
    <col min="7940" max="7940" width="21.83203125" style="186" customWidth="1"/>
    <col min="7941" max="8191" width="10.5" style="186"/>
    <col min="8192" max="8192" width="39.6640625" style="186" customWidth="1"/>
    <col min="8193" max="8195" width="16.1640625" style="186" customWidth="1"/>
    <col min="8196" max="8196" width="21.83203125" style="186" customWidth="1"/>
    <col min="8197" max="8447" width="10.5" style="186"/>
    <col min="8448" max="8448" width="39.6640625" style="186" customWidth="1"/>
    <col min="8449" max="8451" width="16.1640625" style="186" customWidth="1"/>
    <col min="8452" max="8452" width="21.83203125" style="186" customWidth="1"/>
    <col min="8453" max="8703" width="10.5" style="186"/>
    <col min="8704" max="8704" width="39.6640625" style="186" customWidth="1"/>
    <col min="8705" max="8707" width="16.1640625" style="186" customWidth="1"/>
    <col min="8708" max="8708" width="21.83203125" style="186" customWidth="1"/>
    <col min="8709" max="8959" width="10.5" style="186"/>
    <col min="8960" max="8960" width="39.6640625" style="186" customWidth="1"/>
    <col min="8961" max="8963" width="16.1640625" style="186" customWidth="1"/>
    <col min="8964" max="8964" width="21.83203125" style="186" customWidth="1"/>
    <col min="8965" max="9215" width="10.5" style="186"/>
    <col min="9216" max="9216" width="39.6640625" style="186" customWidth="1"/>
    <col min="9217" max="9219" width="16.1640625" style="186" customWidth="1"/>
    <col min="9220" max="9220" width="21.83203125" style="186" customWidth="1"/>
    <col min="9221" max="9471" width="10.5" style="186"/>
    <col min="9472" max="9472" width="39.6640625" style="186" customWidth="1"/>
    <col min="9473" max="9475" width="16.1640625" style="186" customWidth="1"/>
    <col min="9476" max="9476" width="21.83203125" style="186" customWidth="1"/>
    <col min="9477" max="9727" width="10.5" style="186"/>
    <col min="9728" max="9728" width="39.6640625" style="186" customWidth="1"/>
    <col min="9729" max="9731" width="16.1640625" style="186" customWidth="1"/>
    <col min="9732" max="9732" width="21.83203125" style="186" customWidth="1"/>
    <col min="9733" max="9983" width="10.5" style="186"/>
    <col min="9984" max="9984" width="39.6640625" style="186" customWidth="1"/>
    <col min="9985" max="9987" width="16.1640625" style="186" customWidth="1"/>
    <col min="9988" max="9988" width="21.83203125" style="186" customWidth="1"/>
    <col min="9989" max="10239" width="10.5" style="186"/>
    <col min="10240" max="10240" width="39.6640625" style="186" customWidth="1"/>
    <col min="10241" max="10243" width="16.1640625" style="186" customWidth="1"/>
    <col min="10244" max="10244" width="21.83203125" style="186" customWidth="1"/>
    <col min="10245" max="10495" width="10.5" style="186"/>
    <col min="10496" max="10496" width="39.6640625" style="186" customWidth="1"/>
    <col min="10497" max="10499" width="16.1640625" style="186" customWidth="1"/>
    <col min="10500" max="10500" width="21.83203125" style="186" customWidth="1"/>
    <col min="10501" max="10751" width="10.5" style="186"/>
    <col min="10752" max="10752" width="39.6640625" style="186" customWidth="1"/>
    <col min="10753" max="10755" width="16.1640625" style="186" customWidth="1"/>
    <col min="10756" max="10756" width="21.83203125" style="186" customWidth="1"/>
    <col min="10757" max="11007" width="10.5" style="186"/>
    <col min="11008" max="11008" width="39.6640625" style="186" customWidth="1"/>
    <col min="11009" max="11011" width="16.1640625" style="186" customWidth="1"/>
    <col min="11012" max="11012" width="21.83203125" style="186" customWidth="1"/>
    <col min="11013" max="11263" width="10.5" style="186"/>
    <col min="11264" max="11264" width="39.6640625" style="186" customWidth="1"/>
    <col min="11265" max="11267" width="16.1640625" style="186" customWidth="1"/>
    <col min="11268" max="11268" width="21.83203125" style="186" customWidth="1"/>
    <col min="11269" max="11519" width="10.5" style="186"/>
    <col min="11520" max="11520" width="39.6640625" style="186" customWidth="1"/>
    <col min="11521" max="11523" width="16.1640625" style="186" customWidth="1"/>
    <col min="11524" max="11524" width="21.83203125" style="186" customWidth="1"/>
    <col min="11525" max="11775" width="10.5" style="186"/>
    <col min="11776" max="11776" width="39.6640625" style="186" customWidth="1"/>
    <col min="11777" max="11779" width="16.1640625" style="186" customWidth="1"/>
    <col min="11780" max="11780" width="21.83203125" style="186" customWidth="1"/>
    <col min="11781" max="12031" width="10.5" style="186"/>
    <col min="12032" max="12032" width="39.6640625" style="186" customWidth="1"/>
    <col min="12033" max="12035" width="16.1640625" style="186" customWidth="1"/>
    <col min="12036" max="12036" width="21.83203125" style="186" customWidth="1"/>
    <col min="12037" max="12287" width="10.5" style="186"/>
    <col min="12288" max="12288" width="39.6640625" style="186" customWidth="1"/>
    <col min="12289" max="12291" width="16.1640625" style="186" customWidth="1"/>
    <col min="12292" max="12292" width="21.83203125" style="186" customWidth="1"/>
    <col min="12293" max="12543" width="10.5" style="186"/>
    <col min="12544" max="12544" width="39.6640625" style="186" customWidth="1"/>
    <col min="12545" max="12547" width="16.1640625" style="186" customWidth="1"/>
    <col min="12548" max="12548" width="21.83203125" style="186" customWidth="1"/>
    <col min="12549" max="12799" width="10.5" style="186"/>
    <col min="12800" max="12800" width="39.6640625" style="186" customWidth="1"/>
    <col min="12801" max="12803" width="16.1640625" style="186" customWidth="1"/>
    <col min="12804" max="12804" width="21.83203125" style="186" customWidth="1"/>
    <col min="12805" max="13055" width="10.5" style="186"/>
    <col min="13056" max="13056" width="39.6640625" style="186" customWidth="1"/>
    <col min="13057" max="13059" width="16.1640625" style="186" customWidth="1"/>
    <col min="13060" max="13060" width="21.83203125" style="186" customWidth="1"/>
    <col min="13061" max="13311" width="10.5" style="186"/>
    <col min="13312" max="13312" width="39.6640625" style="186" customWidth="1"/>
    <col min="13313" max="13315" width="16.1640625" style="186" customWidth="1"/>
    <col min="13316" max="13316" width="21.83203125" style="186" customWidth="1"/>
    <col min="13317" max="13567" width="10.5" style="186"/>
    <col min="13568" max="13568" width="39.6640625" style="186" customWidth="1"/>
    <col min="13569" max="13571" width="16.1640625" style="186" customWidth="1"/>
    <col min="13572" max="13572" width="21.83203125" style="186" customWidth="1"/>
    <col min="13573" max="13823" width="10.5" style="186"/>
    <col min="13824" max="13824" width="39.6640625" style="186" customWidth="1"/>
    <col min="13825" max="13827" width="16.1640625" style="186" customWidth="1"/>
    <col min="13828" max="13828" width="21.83203125" style="186" customWidth="1"/>
    <col min="13829" max="14079" width="10.5" style="186"/>
    <col min="14080" max="14080" width="39.6640625" style="186" customWidth="1"/>
    <col min="14081" max="14083" width="16.1640625" style="186" customWidth="1"/>
    <col min="14084" max="14084" width="21.83203125" style="186" customWidth="1"/>
    <col min="14085" max="14335" width="10.5" style="186"/>
    <col min="14336" max="14336" width="39.6640625" style="186" customWidth="1"/>
    <col min="14337" max="14339" width="16.1640625" style="186" customWidth="1"/>
    <col min="14340" max="14340" width="21.83203125" style="186" customWidth="1"/>
    <col min="14341" max="14591" width="10.5" style="186"/>
    <col min="14592" max="14592" width="39.6640625" style="186" customWidth="1"/>
    <col min="14593" max="14595" width="16.1640625" style="186" customWidth="1"/>
    <col min="14596" max="14596" width="21.83203125" style="186" customWidth="1"/>
    <col min="14597" max="14847" width="10.5" style="186"/>
    <col min="14848" max="14848" width="39.6640625" style="186" customWidth="1"/>
    <col min="14849" max="14851" width="16.1640625" style="186" customWidth="1"/>
    <col min="14852" max="14852" width="21.83203125" style="186" customWidth="1"/>
    <col min="14853" max="15103" width="10.5" style="186"/>
    <col min="15104" max="15104" width="39.6640625" style="186" customWidth="1"/>
    <col min="15105" max="15107" width="16.1640625" style="186" customWidth="1"/>
    <col min="15108" max="15108" width="21.83203125" style="186" customWidth="1"/>
    <col min="15109" max="15359" width="10.5" style="186"/>
    <col min="15360" max="15360" width="39.6640625" style="186" customWidth="1"/>
    <col min="15361" max="15363" width="16.1640625" style="186" customWidth="1"/>
    <col min="15364" max="15364" width="21.83203125" style="186" customWidth="1"/>
    <col min="15365" max="15615" width="10.5" style="186"/>
    <col min="15616" max="15616" width="39.6640625" style="186" customWidth="1"/>
    <col min="15617" max="15619" width="16.1640625" style="186" customWidth="1"/>
    <col min="15620" max="15620" width="21.83203125" style="186" customWidth="1"/>
    <col min="15621" max="15871" width="10.5" style="186"/>
    <col min="15872" max="15872" width="39.6640625" style="186" customWidth="1"/>
    <col min="15873" max="15875" width="16.1640625" style="186" customWidth="1"/>
    <col min="15876" max="15876" width="21.83203125" style="186" customWidth="1"/>
    <col min="15877" max="16127" width="10.5" style="186"/>
    <col min="16128" max="16128" width="39.6640625" style="186" customWidth="1"/>
    <col min="16129" max="16131" width="16.1640625" style="186" customWidth="1"/>
    <col min="16132" max="16132" width="21.83203125" style="186" customWidth="1"/>
    <col min="16133" max="16384" width="10.5" style="186"/>
  </cols>
  <sheetData>
    <row r="1" spans="1:4" ht="19.5" customHeight="1">
      <c r="A1" s="22" t="s">
        <v>604</v>
      </c>
      <c r="B1" s="22"/>
      <c r="C1" s="22"/>
      <c r="D1" s="22"/>
    </row>
    <row r="2" spans="1:4" ht="30.75" customHeight="1">
      <c r="A2" s="413" t="s">
        <v>15</v>
      </c>
      <c r="B2" s="413"/>
      <c r="C2" s="413"/>
      <c r="D2" s="413"/>
    </row>
    <row r="3" spans="1:4" s="144" customFormat="1" ht="19.5" customHeight="1">
      <c r="A3" s="24"/>
      <c r="D3" s="106" t="s">
        <v>35</v>
      </c>
    </row>
    <row r="4" spans="1:4" ht="31.7" customHeight="1">
      <c r="A4" s="26" t="s">
        <v>605</v>
      </c>
      <c r="B4" s="107" t="s">
        <v>271</v>
      </c>
      <c r="C4" s="107" t="s">
        <v>272</v>
      </c>
      <c r="D4" s="108" t="s">
        <v>273</v>
      </c>
    </row>
    <row r="5" spans="1:4" ht="17.25" customHeight="1">
      <c r="A5" s="177" t="s">
        <v>606</v>
      </c>
      <c r="B5" s="188"/>
      <c r="C5" s="188"/>
      <c r="D5" s="20"/>
    </row>
    <row r="6" spans="1:4" ht="17.25" customHeight="1">
      <c r="A6" s="149"/>
      <c r="B6" s="188"/>
      <c r="C6" s="188"/>
      <c r="D6" s="178"/>
    </row>
    <row r="7" spans="1:4" ht="19.5" customHeight="1">
      <c r="A7" s="189" t="s">
        <v>295</v>
      </c>
      <c r="B7" s="190">
        <f>SUM(B5:B6)</f>
        <v>0</v>
      </c>
      <c r="C7" s="190">
        <f>SUM(C5:C6)</f>
        <v>0</v>
      </c>
      <c r="D7" s="180"/>
    </row>
    <row r="8" spans="1:4" ht="19.5" customHeight="1">
      <c r="A8" s="191" t="s">
        <v>607</v>
      </c>
      <c r="B8" s="188">
        <v>0</v>
      </c>
      <c r="C8" s="188">
        <v>0</v>
      </c>
      <c r="D8" s="178"/>
    </row>
    <row r="9" spans="1:4" ht="19.5" customHeight="1">
      <c r="A9" s="191" t="s">
        <v>608</v>
      </c>
      <c r="B9" s="188">
        <f>SUM(B10:B14)</f>
        <v>177570.41</v>
      </c>
      <c r="C9" s="188"/>
      <c r="D9" s="178"/>
    </row>
    <row r="10" spans="1:4" ht="19.5" customHeight="1">
      <c r="A10" s="192" t="s">
        <v>609</v>
      </c>
      <c r="B10" s="188">
        <v>177570.41</v>
      </c>
      <c r="C10" s="188"/>
      <c r="D10" s="197"/>
    </row>
    <row r="11" spans="1:4" ht="19.5" customHeight="1">
      <c r="A11" s="192" t="s">
        <v>610</v>
      </c>
      <c r="B11" s="188"/>
      <c r="C11" s="188"/>
      <c r="D11" s="197"/>
    </row>
    <row r="12" spans="1:4" ht="19.5" customHeight="1">
      <c r="A12" s="192" t="s">
        <v>611</v>
      </c>
      <c r="B12" s="188"/>
      <c r="C12" s="188"/>
      <c r="D12" s="197"/>
    </row>
    <row r="13" spans="1:4" ht="19.5" customHeight="1">
      <c r="A13" s="192" t="s">
        <v>612</v>
      </c>
      <c r="B13" s="188"/>
      <c r="C13" s="188"/>
      <c r="D13" s="197"/>
    </row>
    <row r="14" spans="1:4" ht="19.5" customHeight="1">
      <c r="A14" s="192" t="s">
        <v>613</v>
      </c>
      <c r="B14" s="188"/>
      <c r="C14" s="188"/>
      <c r="D14" s="197"/>
    </row>
    <row r="15" spans="1:4" ht="19.5" customHeight="1">
      <c r="A15" s="189" t="s">
        <v>350</v>
      </c>
      <c r="B15" s="190">
        <f>B7+B8+B9</f>
        <v>177570.41</v>
      </c>
      <c r="C15" s="190">
        <f>C7+C8+C9</f>
        <v>0</v>
      </c>
      <c r="D15" s="180"/>
    </row>
    <row r="16" spans="1:4" ht="30.75" customHeight="1">
      <c r="A16" s="198" t="s">
        <v>296</v>
      </c>
      <c r="B16" s="144"/>
      <c r="C16" s="144"/>
      <c r="D16" s="144"/>
    </row>
  </sheetData>
  <mergeCells count="1">
    <mergeCell ref="A2:D2"/>
  </mergeCells>
  <phoneticPr fontId="0" type="noConversion"/>
  <printOptions horizontalCentered="1"/>
  <pageMargins left="0.70833333333333304" right="0.70833333333333304" top="0.66874999999999996" bottom="0.43263888888888902" header="0.31458333333333299" footer="0.31458333333333299"/>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Sheet24"/>
  <dimension ref="A1:D26"/>
  <sheetViews>
    <sheetView view="pageBreakPreview" zoomScaleNormal="85" workbookViewId="0">
      <selection activeCell="B9" sqref="B9"/>
    </sheetView>
  </sheetViews>
  <sheetFormatPr defaultColWidth="12.1640625" defaultRowHeight="12"/>
  <cols>
    <col min="1" max="1" width="64.33203125" style="143" customWidth="1"/>
    <col min="2" max="3" width="28.1640625" style="143" customWidth="1"/>
    <col min="4" max="4" width="39.6640625" style="143" customWidth="1"/>
    <col min="5" max="5" width="28.6640625" style="143" customWidth="1"/>
    <col min="6" max="255" width="12.1640625" style="143"/>
    <col min="256" max="256" width="39.5" style="143" customWidth="1"/>
    <col min="257" max="257" width="16.33203125" style="143" customWidth="1"/>
    <col min="258" max="258" width="16" style="143" customWidth="1"/>
    <col min="259" max="259" width="14.33203125" style="143" customWidth="1"/>
    <col min="260" max="260" width="25.5" style="143" customWidth="1"/>
    <col min="261" max="261" width="28.6640625" style="143" customWidth="1"/>
    <col min="262" max="511" width="12.1640625" style="143"/>
    <col min="512" max="512" width="39.5" style="143" customWidth="1"/>
    <col min="513" max="513" width="16.33203125" style="143" customWidth="1"/>
    <col min="514" max="514" width="16" style="143" customWidth="1"/>
    <col min="515" max="515" width="14.33203125" style="143" customWidth="1"/>
    <col min="516" max="516" width="25.5" style="143" customWidth="1"/>
    <col min="517" max="517" width="28.6640625" style="143" customWidth="1"/>
    <col min="518" max="767" width="12.1640625" style="143"/>
    <col min="768" max="768" width="39.5" style="143" customWidth="1"/>
    <col min="769" max="769" width="16.33203125" style="143" customWidth="1"/>
    <col min="770" max="770" width="16" style="143" customWidth="1"/>
    <col min="771" max="771" width="14.33203125" style="143" customWidth="1"/>
    <col min="772" max="772" width="25.5" style="143" customWidth="1"/>
    <col min="773" max="773" width="28.6640625" style="143" customWidth="1"/>
    <col min="774" max="1023" width="12.1640625" style="143"/>
    <col min="1024" max="1024" width="39.5" style="143" customWidth="1"/>
    <col min="1025" max="1025" width="16.33203125" style="143" customWidth="1"/>
    <col min="1026" max="1026" width="16" style="143" customWidth="1"/>
    <col min="1027" max="1027" width="14.33203125" style="143" customWidth="1"/>
    <col min="1028" max="1028" width="25.5" style="143" customWidth="1"/>
    <col min="1029" max="1029" width="28.6640625" style="143" customWidth="1"/>
    <col min="1030" max="1279" width="12.1640625" style="143"/>
    <col min="1280" max="1280" width="39.5" style="143" customWidth="1"/>
    <col min="1281" max="1281" width="16.33203125" style="143" customWidth="1"/>
    <col min="1282" max="1282" width="16" style="143" customWidth="1"/>
    <col min="1283" max="1283" width="14.33203125" style="143" customWidth="1"/>
    <col min="1284" max="1284" width="25.5" style="143" customWidth="1"/>
    <col min="1285" max="1285" width="28.6640625" style="143" customWidth="1"/>
    <col min="1286" max="1535" width="12.1640625" style="143"/>
    <col min="1536" max="1536" width="39.5" style="143" customWidth="1"/>
    <col min="1537" max="1537" width="16.33203125" style="143" customWidth="1"/>
    <col min="1538" max="1538" width="16" style="143" customWidth="1"/>
    <col min="1539" max="1539" width="14.33203125" style="143" customWidth="1"/>
    <col min="1540" max="1540" width="25.5" style="143" customWidth="1"/>
    <col min="1541" max="1541" width="28.6640625" style="143" customWidth="1"/>
    <col min="1542" max="1791" width="12.1640625" style="143"/>
    <col min="1792" max="1792" width="39.5" style="143" customWidth="1"/>
    <col min="1793" max="1793" width="16.33203125" style="143" customWidth="1"/>
    <col min="1794" max="1794" width="16" style="143" customWidth="1"/>
    <col min="1795" max="1795" width="14.33203125" style="143" customWidth="1"/>
    <col min="1796" max="1796" width="25.5" style="143" customWidth="1"/>
    <col min="1797" max="1797" width="28.6640625" style="143" customWidth="1"/>
    <col min="1798" max="2047" width="12.1640625" style="143"/>
    <col min="2048" max="2048" width="39.5" style="143" customWidth="1"/>
    <col min="2049" max="2049" width="16.33203125" style="143" customWidth="1"/>
    <col min="2050" max="2050" width="16" style="143" customWidth="1"/>
    <col min="2051" max="2051" width="14.33203125" style="143" customWidth="1"/>
    <col min="2052" max="2052" width="25.5" style="143" customWidth="1"/>
    <col min="2053" max="2053" width="28.6640625" style="143" customWidth="1"/>
    <col min="2054" max="2303" width="12.1640625" style="143"/>
    <col min="2304" max="2304" width="39.5" style="143" customWidth="1"/>
    <col min="2305" max="2305" width="16.33203125" style="143" customWidth="1"/>
    <col min="2306" max="2306" width="16" style="143" customWidth="1"/>
    <col min="2307" max="2307" width="14.33203125" style="143" customWidth="1"/>
    <col min="2308" max="2308" width="25.5" style="143" customWidth="1"/>
    <col min="2309" max="2309" width="28.6640625" style="143" customWidth="1"/>
    <col min="2310" max="2559" width="12.1640625" style="143"/>
    <col min="2560" max="2560" width="39.5" style="143" customWidth="1"/>
    <col min="2561" max="2561" width="16.33203125" style="143" customWidth="1"/>
    <col min="2562" max="2562" width="16" style="143" customWidth="1"/>
    <col min="2563" max="2563" width="14.33203125" style="143" customWidth="1"/>
    <col min="2564" max="2564" width="25.5" style="143" customWidth="1"/>
    <col min="2565" max="2565" width="28.6640625" style="143" customWidth="1"/>
    <col min="2566" max="2815" width="12.1640625" style="143"/>
    <col min="2816" max="2816" width="39.5" style="143" customWidth="1"/>
    <col min="2817" max="2817" width="16.33203125" style="143" customWidth="1"/>
    <col min="2818" max="2818" width="16" style="143" customWidth="1"/>
    <col min="2819" max="2819" width="14.33203125" style="143" customWidth="1"/>
    <col min="2820" max="2820" width="25.5" style="143" customWidth="1"/>
    <col min="2821" max="2821" width="28.6640625" style="143" customWidth="1"/>
    <col min="2822" max="3071" width="12.1640625" style="143"/>
    <col min="3072" max="3072" width="39.5" style="143" customWidth="1"/>
    <col min="3073" max="3073" width="16.33203125" style="143" customWidth="1"/>
    <col min="3074" max="3074" width="16" style="143" customWidth="1"/>
    <col min="3075" max="3075" width="14.33203125" style="143" customWidth="1"/>
    <col min="3076" max="3076" width="25.5" style="143" customWidth="1"/>
    <col min="3077" max="3077" width="28.6640625" style="143" customWidth="1"/>
    <col min="3078" max="3327" width="12.1640625" style="143"/>
    <col min="3328" max="3328" width="39.5" style="143" customWidth="1"/>
    <col min="3329" max="3329" width="16.33203125" style="143" customWidth="1"/>
    <col min="3330" max="3330" width="16" style="143" customWidth="1"/>
    <col min="3331" max="3331" width="14.33203125" style="143" customWidth="1"/>
    <col min="3332" max="3332" width="25.5" style="143" customWidth="1"/>
    <col min="3333" max="3333" width="28.6640625" style="143" customWidth="1"/>
    <col min="3334" max="3583" width="12.1640625" style="143"/>
    <col min="3584" max="3584" width="39.5" style="143" customWidth="1"/>
    <col min="3585" max="3585" width="16.33203125" style="143" customWidth="1"/>
    <col min="3586" max="3586" width="16" style="143" customWidth="1"/>
    <col min="3587" max="3587" width="14.33203125" style="143" customWidth="1"/>
    <col min="3588" max="3588" width="25.5" style="143" customWidth="1"/>
    <col min="3589" max="3589" width="28.6640625" style="143" customWidth="1"/>
    <col min="3590" max="3839" width="12.1640625" style="143"/>
    <col min="3840" max="3840" width="39.5" style="143" customWidth="1"/>
    <col min="3841" max="3841" width="16.33203125" style="143" customWidth="1"/>
    <col min="3842" max="3842" width="16" style="143" customWidth="1"/>
    <col min="3843" max="3843" width="14.33203125" style="143" customWidth="1"/>
    <col min="3844" max="3844" width="25.5" style="143" customWidth="1"/>
    <col min="3845" max="3845" width="28.6640625" style="143" customWidth="1"/>
    <col min="3846" max="4095" width="12.1640625" style="143"/>
    <col min="4096" max="4096" width="39.5" style="143" customWidth="1"/>
    <col min="4097" max="4097" width="16.33203125" style="143" customWidth="1"/>
    <col min="4098" max="4098" width="16" style="143" customWidth="1"/>
    <col min="4099" max="4099" width="14.33203125" style="143" customWidth="1"/>
    <col min="4100" max="4100" width="25.5" style="143" customWidth="1"/>
    <col min="4101" max="4101" width="28.6640625" style="143" customWidth="1"/>
    <col min="4102" max="4351" width="12.1640625" style="143"/>
    <col min="4352" max="4352" width="39.5" style="143" customWidth="1"/>
    <col min="4353" max="4353" width="16.33203125" style="143" customWidth="1"/>
    <col min="4354" max="4354" width="16" style="143" customWidth="1"/>
    <col min="4355" max="4355" width="14.33203125" style="143" customWidth="1"/>
    <col min="4356" max="4356" width="25.5" style="143" customWidth="1"/>
    <col min="4357" max="4357" width="28.6640625" style="143" customWidth="1"/>
    <col min="4358" max="4607" width="12.1640625" style="143"/>
    <col min="4608" max="4608" width="39.5" style="143" customWidth="1"/>
    <col min="4609" max="4609" width="16.33203125" style="143" customWidth="1"/>
    <col min="4610" max="4610" width="16" style="143" customWidth="1"/>
    <col min="4611" max="4611" width="14.33203125" style="143" customWidth="1"/>
    <col min="4612" max="4612" width="25.5" style="143" customWidth="1"/>
    <col min="4613" max="4613" width="28.6640625" style="143" customWidth="1"/>
    <col min="4614" max="4863" width="12.1640625" style="143"/>
    <col min="4864" max="4864" width="39.5" style="143" customWidth="1"/>
    <col min="4865" max="4865" width="16.33203125" style="143" customWidth="1"/>
    <col min="4866" max="4866" width="16" style="143" customWidth="1"/>
    <col min="4867" max="4867" width="14.33203125" style="143" customWidth="1"/>
    <col min="4868" max="4868" width="25.5" style="143" customWidth="1"/>
    <col min="4869" max="4869" width="28.6640625" style="143" customWidth="1"/>
    <col min="4870" max="5119" width="12.1640625" style="143"/>
    <col min="5120" max="5120" width="39.5" style="143" customWidth="1"/>
    <col min="5121" max="5121" width="16.33203125" style="143" customWidth="1"/>
    <col min="5122" max="5122" width="16" style="143" customWidth="1"/>
    <col min="5123" max="5123" width="14.33203125" style="143" customWidth="1"/>
    <col min="5124" max="5124" width="25.5" style="143" customWidth="1"/>
    <col min="5125" max="5125" width="28.6640625" style="143" customWidth="1"/>
    <col min="5126" max="5375" width="12.1640625" style="143"/>
    <col min="5376" max="5376" width="39.5" style="143" customWidth="1"/>
    <col min="5377" max="5377" width="16.33203125" style="143" customWidth="1"/>
    <col min="5378" max="5378" width="16" style="143" customWidth="1"/>
    <col min="5379" max="5379" width="14.33203125" style="143" customWidth="1"/>
    <col min="5380" max="5380" width="25.5" style="143" customWidth="1"/>
    <col min="5381" max="5381" width="28.6640625" style="143" customWidth="1"/>
    <col min="5382" max="5631" width="12.1640625" style="143"/>
    <col min="5632" max="5632" width="39.5" style="143" customWidth="1"/>
    <col min="5633" max="5633" width="16.33203125" style="143" customWidth="1"/>
    <col min="5634" max="5634" width="16" style="143" customWidth="1"/>
    <col min="5635" max="5635" width="14.33203125" style="143" customWidth="1"/>
    <col min="5636" max="5636" width="25.5" style="143" customWidth="1"/>
    <col min="5637" max="5637" width="28.6640625" style="143" customWidth="1"/>
    <col min="5638" max="5887" width="12.1640625" style="143"/>
    <col min="5888" max="5888" width="39.5" style="143" customWidth="1"/>
    <col min="5889" max="5889" width="16.33203125" style="143" customWidth="1"/>
    <col min="5890" max="5890" width="16" style="143" customWidth="1"/>
    <col min="5891" max="5891" width="14.33203125" style="143" customWidth="1"/>
    <col min="5892" max="5892" width="25.5" style="143" customWidth="1"/>
    <col min="5893" max="5893" width="28.6640625" style="143" customWidth="1"/>
    <col min="5894" max="6143" width="12.1640625" style="143"/>
    <col min="6144" max="6144" width="39.5" style="143" customWidth="1"/>
    <col min="6145" max="6145" width="16.33203125" style="143" customWidth="1"/>
    <col min="6146" max="6146" width="16" style="143" customWidth="1"/>
    <col min="6147" max="6147" width="14.33203125" style="143" customWidth="1"/>
    <col min="6148" max="6148" width="25.5" style="143" customWidth="1"/>
    <col min="6149" max="6149" width="28.6640625" style="143" customWidth="1"/>
    <col min="6150" max="6399" width="12.1640625" style="143"/>
    <col min="6400" max="6400" width="39.5" style="143" customWidth="1"/>
    <col min="6401" max="6401" width="16.33203125" style="143" customWidth="1"/>
    <col min="6402" max="6402" width="16" style="143" customWidth="1"/>
    <col min="6403" max="6403" width="14.33203125" style="143" customWidth="1"/>
    <col min="6404" max="6404" width="25.5" style="143" customWidth="1"/>
    <col min="6405" max="6405" width="28.6640625" style="143" customWidth="1"/>
    <col min="6406" max="6655" width="12.1640625" style="143"/>
    <col min="6656" max="6656" width="39.5" style="143" customWidth="1"/>
    <col min="6657" max="6657" width="16.33203125" style="143" customWidth="1"/>
    <col min="6658" max="6658" width="16" style="143" customWidth="1"/>
    <col min="6659" max="6659" width="14.33203125" style="143" customWidth="1"/>
    <col min="6660" max="6660" width="25.5" style="143" customWidth="1"/>
    <col min="6661" max="6661" width="28.6640625" style="143" customWidth="1"/>
    <col min="6662" max="6911" width="12.1640625" style="143"/>
    <col min="6912" max="6912" width="39.5" style="143" customWidth="1"/>
    <col min="6913" max="6913" width="16.33203125" style="143" customWidth="1"/>
    <col min="6914" max="6914" width="16" style="143" customWidth="1"/>
    <col min="6915" max="6915" width="14.33203125" style="143" customWidth="1"/>
    <col min="6916" max="6916" width="25.5" style="143" customWidth="1"/>
    <col min="6917" max="6917" width="28.6640625" style="143" customWidth="1"/>
    <col min="6918" max="7167" width="12.1640625" style="143"/>
    <col min="7168" max="7168" width="39.5" style="143" customWidth="1"/>
    <col min="7169" max="7169" width="16.33203125" style="143" customWidth="1"/>
    <col min="7170" max="7170" width="16" style="143" customWidth="1"/>
    <col min="7171" max="7171" width="14.33203125" style="143" customWidth="1"/>
    <col min="7172" max="7172" width="25.5" style="143" customWidth="1"/>
    <col min="7173" max="7173" width="28.6640625" style="143" customWidth="1"/>
    <col min="7174" max="7423" width="12.1640625" style="143"/>
    <col min="7424" max="7424" width="39.5" style="143" customWidth="1"/>
    <col min="7425" max="7425" width="16.33203125" style="143" customWidth="1"/>
    <col min="7426" max="7426" width="16" style="143" customWidth="1"/>
    <col min="7427" max="7427" width="14.33203125" style="143" customWidth="1"/>
    <col min="7428" max="7428" width="25.5" style="143" customWidth="1"/>
    <col min="7429" max="7429" width="28.6640625" style="143" customWidth="1"/>
    <col min="7430" max="7679" width="12.1640625" style="143"/>
    <col min="7680" max="7680" width="39.5" style="143" customWidth="1"/>
    <col min="7681" max="7681" width="16.33203125" style="143" customWidth="1"/>
    <col min="7682" max="7682" width="16" style="143" customWidth="1"/>
    <col min="7683" max="7683" width="14.33203125" style="143" customWidth="1"/>
    <col min="7684" max="7684" width="25.5" style="143" customWidth="1"/>
    <col min="7685" max="7685" width="28.6640625" style="143" customWidth="1"/>
    <col min="7686" max="7935" width="12.1640625" style="143"/>
    <col min="7936" max="7936" width="39.5" style="143" customWidth="1"/>
    <col min="7937" max="7937" width="16.33203125" style="143" customWidth="1"/>
    <col min="7938" max="7938" width="16" style="143" customWidth="1"/>
    <col min="7939" max="7939" width="14.33203125" style="143" customWidth="1"/>
    <col min="7940" max="7940" width="25.5" style="143" customWidth="1"/>
    <col min="7941" max="7941" width="28.6640625" style="143" customWidth="1"/>
    <col min="7942" max="8191" width="12.1640625" style="143"/>
    <col min="8192" max="8192" width="39.5" style="143" customWidth="1"/>
    <col min="8193" max="8193" width="16.33203125" style="143" customWidth="1"/>
    <col min="8194" max="8194" width="16" style="143" customWidth="1"/>
    <col min="8195" max="8195" width="14.33203125" style="143" customWidth="1"/>
    <col min="8196" max="8196" width="25.5" style="143" customWidth="1"/>
    <col min="8197" max="8197" width="28.6640625" style="143" customWidth="1"/>
    <col min="8198" max="8447" width="12.1640625" style="143"/>
    <col min="8448" max="8448" width="39.5" style="143" customWidth="1"/>
    <col min="8449" max="8449" width="16.33203125" style="143" customWidth="1"/>
    <col min="8450" max="8450" width="16" style="143" customWidth="1"/>
    <col min="8451" max="8451" width="14.33203125" style="143" customWidth="1"/>
    <col min="8452" max="8452" width="25.5" style="143" customWidth="1"/>
    <col min="8453" max="8453" width="28.6640625" style="143" customWidth="1"/>
    <col min="8454" max="8703" width="12.1640625" style="143"/>
    <col min="8704" max="8704" width="39.5" style="143" customWidth="1"/>
    <col min="8705" max="8705" width="16.33203125" style="143" customWidth="1"/>
    <col min="8706" max="8706" width="16" style="143" customWidth="1"/>
    <col min="8707" max="8707" width="14.33203125" style="143" customWidth="1"/>
    <col min="8708" max="8708" width="25.5" style="143" customWidth="1"/>
    <col min="8709" max="8709" width="28.6640625" style="143" customWidth="1"/>
    <col min="8710" max="8959" width="12.1640625" style="143"/>
    <col min="8960" max="8960" width="39.5" style="143" customWidth="1"/>
    <col min="8961" max="8961" width="16.33203125" style="143" customWidth="1"/>
    <col min="8962" max="8962" width="16" style="143" customWidth="1"/>
    <col min="8963" max="8963" width="14.33203125" style="143" customWidth="1"/>
    <col min="8964" max="8964" width="25.5" style="143" customWidth="1"/>
    <col min="8965" max="8965" width="28.6640625" style="143" customWidth="1"/>
    <col min="8966" max="9215" width="12.1640625" style="143"/>
    <col min="9216" max="9216" width="39.5" style="143" customWidth="1"/>
    <col min="9217" max="9217" width="16.33203125" style="143" customWidth="1"/>
    <col min="9218" max="9218" width="16" style="143" customWidth="1"/>
    <col min="9219" max="9219" width="14.33203125" style="143" customWidth="1"/>
    <col min="9220" max="9220" width="25.5" style="143" customWidth="1"/>
    <col min="9221" max="9221" width="28.6640625" style="143" customWidth="1"/>
    <col min="9222" max="9471" width="12.1640625" style="143"/>
    <col min="9472" max="9472" width="39.5" style="143" customWidth="1"/>
    <col min="9473" max="9473" width="16.33203125" style="143" customWidth="1"/>
    <col min="9474" max="9474" width="16" style="143" customWidth="1"/>
    <col min="9475" max="9475" width="14.33203125" style="143" customWidth="1"/>
    <col min="9476" max="9476" width="25.5" style="143" customWidth="1"/>
    <col min="9477" max="9477" width="28.6640625" style="143" customWidth="1"/>
    <col min="9478" max="9727" width="12.1640625" style="143"/>
    <col min="9728" max="9728" width="39.5" style="143" customWidth="1"/>
    <col min="9729" max="9729" width="16.33203125" style="143" customWidth="1"/>
    <col min="9730" max="9730" width="16" style="143" customWidth="1"/>
    <col min="9731" max="9731" width="14.33203125" style="143" customWidth="1"/>
    <col min="9732" max="9732" width="25.5" style="143" customWidth="1"/>
    <col min="9733" max="9733" width="28.6640625" style="143" customWidth="1"/>
    <col min="9734" max="9983" width="12.1640625" style="143"/>
    <col min="9984" max="9984" width="39.5" style="143" customWidth="1"/>
    <col min="9985" max="9985" width="16.33203125" style="143" customWidth="1"/>
    <col min="9986" max="9986" width="16" style="143" customWidth="1"/>
    <col min="9987" max="9987" width="14.33203125" style="143" customWidth="1"/>
    <col min="9988" max="9988" width="25.5" style="143" customWidth="1"/>
    <col min="9989" max="9989" width="28.6640625" style="143" customWidth="1"/>
    <col min="9990" max="10239" width="12.1640625" style="143"/>
    <col min="10240" max="10240" width="39.5" style="143" customWidth="1"/>
    <col min="10241" max="10241" width="16.33203125" style="143" customWidth="1"/>
    <col min="10242" max="10242" width="16" style="143" customWidth="1"/>
    <col min="10243" max="10243" width="14.33203125" style="143" customWidth="1"/>
    <col min="10244" max="10244" width="25.5" style="143" customWidth="1"/>
    <col min="10245" max="10245" width="28.6640625" style="143" customWidth="1"/>
    <col min="10246" max="10495" width="12.1640625" style="143"/>
    <col min="10496" max="10496" width="39.5" style="143" customWidth="1"/>
    <col min="10497" max="10497" width="16.33203125" style="143" customWidth="1"/>
    <col min="10498" max="10498" width="16" style="143" customWidth="1"/>
    <col min="10499" max="10499" width="14.33203125" style="143" customWidth="1"/>
    <col min="10500" max="10500" width="25.5" style="143" customWidth="1"/>
    <col min="10501" max="10501" width="28.6640625" style="143" customWidth="1"/>
    <col min="10502" max="10751" width="12.1640625" style="143"/>
    <col min="10752" max="10752" width="39.5" style="143" customWidth="1"/>
    <col min="10753" max="10753" width="16.33203125" style="143" customWidth="1"/>
    <col min="10754" max="10754" width="16" style="143" customWidth="1"/>
    <col min="10755" max="10755" width="14.33203125" style="143" customWidth="1"/>
    <col min="10756" max="10756" width="25.5" style="143" customWidth="1"/>
    <col min="10757" max="10757" width="28.6640625" style="143" customWidth="1"/>
    <col min="10758" max="11007" width="12.1640625" style="143"/>
    <col min="11008" max="11008" width="39.5" style="143" customWidth="1"/>
    <col min="11009" max="11009" width="16.33203125" style="143" customWidth="1"/>
    <col min="11010" max="11010" width="16" style="143" customWidth="1"/>
    <col min="11011" max="11011" width="14.33203125" style="143" customWidth="1"/>
    <col min="11012" max="11012" width="25.5" style="143" customWidth="1"/>
    <col min="11013" max="11013" width="28.6640625" style="143" customWidth="1"/>
    <col min="11014" max="11263" width="12.1640625" style="143"/>
    <col min="11264" max="11264" width="39.5" style="143" customWidth="1"/>
    <col min="11265" max="11265" width="16.33203125" style="143" customWidth="1"/>
    <col min="11266" max="11266" width="16" style="143" customWidth="1"/>
    <col min="11267" max="11267" width="14.33203125" style="143" customWidth="1"/>
    <col min="11268" max="11268" width="25.5" style="143" customWidth="1"/>
    <col min="11269" max="11269" width="28.6640625" style="143" customWidth="1"/>
    <col min="11270" max="11519" width="12.1640625" style="143"/>
    <col min="11520" max="11520" width="39.5" style="143" customWidth="1"/>
    <col min="11521" max="11521" width="16.33203125" style="143" customWidth="1"/>
    <col min="11522" max="11522" width="16" style="143" customWidth="1"/>
    <col min="11523" max="11523" width="14.33203125" style="143" customWidth="1"/>
    <col min="11524" max="11524" width="25.5" style="143" customWidth="1"/>
    <col min="11525" max="11525" width="28.6640625" style="143" customWidth="1"/>
    <col min="11526" max="11775" width="12.1640625" style="143"/>
    <col min="11776" max="11776" width="39.5" style="143" customWidth="1"/>
    <col min="11777" max="11777" width="16.33203125" style="143" customWidth="1"/>
    <col min="11778" max="11778" width="16" style="143" customWidth="1"/>
    <col min="11779" max="11779" width="14.33203125" style="143" customWidth="1"/>
    <col min="11780" max="11780" width="25.5" style="143" customWidth="1"/>
    <col min="11781" max="11781" width="28.6640625" style="143" customWidth="1"/>
    <col min="11782" max="12031" width="12.1640625" style="143"/>
    <col min="12032" max="12032" width="39.5" style="143" customWidth="1"/>
    <col min="12033" max="12033" width="16.33203125" style="143" customWidth="1"/>
    <col min="12034" max="12034" width="16" style="143" customWidth="1"/>
    <col min="12035" max="12035" width="14.33203125" style="143" customWidth="1"/>
    <col min="12036" max="12036" width="25.5" style="143" customWidth="1"/>
    <col min="12037" max="12037" width="28.6640625" style="143" customWidth="1"/>
    <col min="12038" max="12287" width="12.1640625" style="143"/>
    <col min="12288" max="12288" width="39.5" style="143" customWidth="1"/>
    <col min="12289" max="12289" width="16.33203125" style="143" customWidth="1"/>
    <col min="12290" max="12290" width="16" style="143" customWidth="1"/>
    <col min="12291" max="12291" width="14.33203125" style="143" customWidth="1"/>
    <col min="12292" max="12292" width="25.5" style="143" customWidth="1"/>
    <col min="12293" max="12293" width="28.6640625" style="143" customWidth="1"/>
    <col min="12294" max="12543" width="12.1640625" style="143"/>
    <col min="12544" max="12544" width="39.5" style="143" customWidth="1"/>
    <col min="12545" max="12545" width="16.33203125" style="143" customWidth="1"/>
    <col min="12546" max="12546" width="16" style="143" customWidth="1"/>
    <col min="12547" max="12547" width="14.33203125" style="143" customWidth="1"/>
    <col min="12548" max="12548" width="25.5" style="143" customWidth="1"/>
    <col min="12549" max="12549" width="28.6640625" style="143" customWidth="1"/>
    <col min="12550" max="12799" width="12.1640625" style="143"/>
    <col min="12800" max="12800" width="39.5" style="143" customWidth="1"/>
    <col min="12801" max="12801" width="16.33203125" style="143" customWidth="1"/>
    <col min="12802" max="12802" width="16" style="143" customWidth="1"/>
    <col min="12803" max="12803" width="14.33203125" style="143" customWidth="1"/>
    <col min="12804" max="12804" width="25.5" style="143" customWidth="1"/>
    <col min="12805" max="12805" width="28.6640625" style="143" customWidth="1"/>
    <col min="12806" max="13055" width="12.1640625" style="143"/>
    <col min="13056" max="13056" width="39.5" style="143" customWidth="1"/>
    <col min="13057" max="13057" width="16.33203125" style="143" customWidth="1"/>
    <col min="13058" max="13058" width="16" style="143" customWidth="1"/>
    <col min="13059" max="13059" width="14.33203125" style="143" customWidth="1"/>
    <col min="13060" max="13060" width="25.5" style="143" customWidth="1"/>
    <col min="13061" max="13061" width="28.6640625" style="143" customWidth="1"/>
    <col min="13062" max="13311" width="12.1640625" style="143"/>
    <col min="13312" max="13312" width="39.5" style="143" customWidth="1"/>
    <col min="13313" max="13313" width="16.33203125" style="143" customWidth="1"/>
    <col min="13314" max="13314" width="16" style="143" customWidth="1"/>
    <col min="13315" max="13315" width="14.33203125" style="143" customWidth="1"/>
    <col min="13316" max="13316" width="25.5" style="143" customWidth="1"/>
    <col min="13317" max="13317" width="28.6640625" style="143" customWidth="1"/>
    <col min="13318" max="13567" width="12.1640625" style="143"/>
    <col min="13568" max="13568" width="39.5" style="143" customWidth="1"/>
    <col min="13569" max="13569" width="16.33203125" style="143" customWidth="1"/>
    <col min="13570" max="13570" width="16" style="143" customWidth="1"/>
    <col min="13571" max="13571" width="14.33203125" style="143" customWidth="1"/>
    <col min="13572" max="13572" width="25.5" style="143" customWidth="1"/>
    <col min="13573" max="13573" width="28.6640625" style="143" customWidth="1"/>
    <col min="13574" max="13823" width="12.1640625" style="143"/>
    <col min="13824" max="13824" width="39.5" style="143" customWidth="1"/>
    <col min="13825" max="13825" width="16.33203125" style="143" customWidth="1"/>
    <col min="13826" max="13826" width="16" style="143" customWidth="1"/>
    <col min="13827" max="13827" width="14.33203125" style="143" customWidth="1"/>
    <col min="13828" max="13828" width="25.5" style="143" customWidth="1"/>
    <col min="13829" max="13829" width="28.6640625" style="143" customWidth="1"/>
    <col min="13830" max="14079" width="12.1640625" style="143"/>
    <col min="14080" max="14080" width="39.5" style="143" customWidth="1"/>
    <col min="14081" max="14081" width="16.33203125" style="143" customWidth="1"/>
    <col min="14082" max="14082" width="16" style="143" customWidth="1"/>
    <col min="14083" max="14083" width="14.33203125" style="143" customWidth="1"/>
    <col min="14084" max="14084" width="25.5" style="143" customWidth="1"/>
    <col min="14085" max="14085" width="28.6640625" style="143" customWidth="1"/>
    <col min="14086" max="14335" width="12.1640625" style="143"/>
    <col min="14336" max="14336" width="39.5" style="143" customWidth="1"/>
    <col min="14337" max="14337" width="16.33203125" style="143" customWidth="1"/>
    <col min="14338" max="14338" width="16" style="143" customWidth="1"/>
    <col min="14339" max="14339" width="14.33203125" style="143" customWidth="1"/>
    <col min="14340" max="14340" width="25.5" style="143" customWidth="1"/>
    <col min="14341" max="14341" width="28.6640625" style="143" customWidth="1"/>
    <col min="14342" max="14591" width="12.1640625" style="143"/>
    <col min="14592" max="14592" width="39.5" style="143" customWidth="1"/>
    <col min="14593" max="14593" width="16.33203125" style="143" customWidth="1"/>
    <col min="14594" max="14594" width="16" style="143" customWidth="1"/>
    <col min="14595" max="14595" width="14.33203125" style="143" customWidth="1"/>
    <col min="14596" max="14596" width="25.5" style="143" customWidth="1"/>
    <col min="14597" max="14597" width="28.6640625" style="143" customWidth="1"/>
    <col min="14598" max="14847" width="12.1640625" style="143"/>
    <col min="14848" max="14848" width="39.5" style="143" customWidth="1"/>
    <col min="14849" max="14849" width="16.33203125" style="143" customWidth="1"/>
    <col min="14850" max="14850" width="16" style="143" customWidth="1"/>
    <col min="14851" max="14851" width="14.33203125" style="143" customWidth="1"/>
    <col min="14852" max="14852" width="25.5" style="143" customWidth="1"/>
    <col min="14853" max="14853" width="28.6640625" style="143" customWidth="1"/>
    <col min="14854" max="15103" width="12.1640625" style="143"/>
    <col min="15104" max="15104" width="39.5" style="143" customWidth="1"/>
    <col min="15105" max="15105" width="16.33203125" style="143" customWidth="1"/>
    <col min="15106" max="15106" width="16" style="143" customWidth="1"/>
    <col min="15107" max="15107" width="14.33203125" style="143" customWidth="1"/>
    <col min="15108" max="15108" width="25.5" style="143" customWidth="1"/>
    <col min="15109" max="15109" width="28.6640625" style="143" customWidth="1"/>
    <col min="15110" max="15359" width="12.1640625" style="143"/>
    <col min="15360" max="15360" width="39.5" style="143" customWidth="1"/>
    <col min="15361" max="15361" width="16.33203125" style="143" customWidth="1"/>
    <col min="15362" max="15362" width="16" style="143" customWidth="1"/>
    <col min="15363" max="15363" width="14.33203125" style="143" customWidth="1"/>
    <col min="15364" max="15364" width="25.5" style="143" customWidth="1"/>
    <col min="15365" max="15365" width="28.6640625" style="143" customWidth="1"/>
    <col min="15366" max="15615" width="12.1640625" style="143"/>
    <col min="15616" max="15616" width="39.5" style="143" customWidth="1"/>
    <col min="15617" max="15617" width="16.33203125" style="143" customWidth="1"/>
    <col min="15618" max="15618" width="16" style="143" customWidth="1"/>
    <col min="15619" max="15619" width="14.33203125" style="143" customWidth="1"/>
    <col min="15620" max="15620" width="25.5" style="143" customWidth="1"/>
    <col min="15621" max="15621" width="28.6640625" style="143" customWidth="1"/>
    <col min="15622" max="15871" width="12.1640625" style="143"/>
    <col min="15872" max="15872" width="39.5" style="143" customWidth="1"/>
    <col min="15873" max="15873" width="16.33203125" style="143" customWidth="1"/>
    <col min="15874" max="15874" width="16" style="143" customWidth="1"/>
    <col min="15875" max="15875" width="14.33203125" style="143" customWidth="1"/>
    <col min="15876" max="15876" width="25.5" style="143" customWidth="1"/>
    <col min="15877" max="15877" width="28.6640625" style="143" customWidth="1"/>
    <col min="15878" max="16127" width="12.1640625" style="143"/>
    <col min="16128" max="16128" width="39.5" style="143" customWidth="1"/>
    <col min="16129" max="16129" width="16.33203125" style="143" customWidth="1"/>
    <col min="16130" max="16130" width="16" style="143" customWidth="1"/>
    <col min="16131" max="16131" width="14.33203125" style="143" customWidth="1"/>
    <col min="16132" max="16132" width="25.5" style="143" customWidth="1"/>
    <col min="16133" max="16133" width="28.6640625" style="143" customWidth="1"/>
    <col min="16134" max="16384" width="12.1640625" style="143"/>
  </cols>
  <sheetData>
    <row r="1" spans="1:4" ht="19.5" customHeight="1">
      <c r="A1" s="142" t="s">
        <v>614</v>
      </c>
      <c r="B1" s="142"/>
      <c r="C1" s="142"/>
      <c r="D1" s="142"/>
    </row>
    <row r="2" spans="1:4" ht="37.5" customHeight="1">
      <c r="A2" s="414" t="s">
        <v>16</v>
      </c>
      <c r="B2" s="414"/>
      <c r="C2" s="414"/>
      <c r="D2" s="414"/>
    </row>
    <row r="3" spans="1:4" s="142" customFormat="1" ht="19.5" customHeight="1">
      <c r="A3" s="144"/>
      <c r="B3" s="145"/>
      <c r="C3" s="146"/>
      <c r="D3" s="147" t="s">
        <v>35</v>
      </c>
    </row>
    <row r="4" spans="1:4" s="142" customFormat="1" ht="27.95" customHeight="1">
      <c r="A4" s="148" t="s">
        <v>615</v>
      </c>
      <c r="B4" s="107" t="s">
        <v>271</v>
      </c>
      <c r="C4" s="107" t="s">
        <v>272</v>
      </c>
      <c r="D4" s="108" t="s">
        <v>273</v>
      </c>
    </row>
    <row r="5" spans="1:4" s="142" customFormat="1" ht="19.5" customHeight="1">
      <c r="A5" s="177" t="s">
        <v>616</v>
      </c>
      <c r="B5" s="163"/>
      <c r="C5" s="163"/>
      <c r="D5" s="20"/>
    </row>
    <row r="6" spans="1:4" s="142" customFormat="1" ht="19.5" customHeight="1">
      <c r="A6" s="177" t="s">
        <v>187</v>
      </c>
      <c r="B6" s="163"/>
      <c r="C6" s="163"/>
      <c r="D6" s="178"/>
    </row>
    <row r="7" spans="1:4" s="142" customFormat="1" ht="19.5" customHeight="1">
      <c r="A7" s="177" t="s">
        <v>190</v>
      </c>
      <c r="B7" s="163"/>
      <c r="C7" s="163"/>
      <c r="D7" s="178"/>
    </row>
    <row r="8" spans="1:4" s="142" customFormat="1" ht="19.5" customHeight="1">
      <c r="A8" s="177" t="s">
        <v>193</v>
      </c>
      <c r="B8" s="163">
        <f>SUM(B9:B10)</f>
        <v>168001.79</v>
      </c>
      <c r="C8" s="163">
        <f>SUM(C9:C10)</f>
        <v>0</v>
      </c>
      <c r="D8" s="178"/>
    </row>
    <row r="9" spans="1:4" s="142" customFormat="1" ht="19.5" customHeight="1">
      <c r="A9" s="149" t="s">
        <v>617</v>
      </c>
      <c r="B9" s="163">
        <v>148788.39000000001</v>
      </c>
      <c r="C9" s="163"/>
      <c r="D9" s="178"/>
    </row>
    <row r="10" spans="1:4" s="142" customFormat="1" ht="19.5" customHeight="1">
      <c r="A10" s="149" t="s">
        <v>618</v>
      </c>
      <c r="B10" s="163">
        <v>19213.400000000001</v>
      </c>
      <c r="C10" s="163">
        <f>'13'!C5*131/150</f>
        <v>0</v>
      </c>
      <c r="D10" s="20"/>
    </row>
    <row r="11" spans="1:4" s="142" customFormat="1" ht="19.5" customHeight="1">
      <c r="A11" s="177" t="s">
        <v>201</v>
      </c>
      <c r="B11" s="163"/>
      <c r="C11" s="163"/>
      <c r="D11" s="178"/>
    </row>
    <row r="12" spans="1:4" s="142" customFormat="1" ht="19.5" customHeight="1">
      <c r="A12" s="177" t="s">
        <v>207</v>
      </c>
      <c r="B12" s="163"/>
      <c r="C12" s="163"/>
      <c r="D12" s="178"/>
    </row>
    <row r="13" spans="1:4" s="142" customFormat="1" ht="19.5" customHeight="1">
      <c r="A13" s="177" t="s">
        <v>619</v>
      </c>
      <c r="B13" s="163"/>
      <c r="C13" s="163"/>
      <c r="D13" s="178"/>
    </row>
    <row r="14" spans="1:4" s="142" customFormat="1" ht="19.5" customHeight="1">
      <c r="A14" s="177" t="s">
        <v>620</v>
      </c>
      <c r="B14" s="163"/>
      <c r="C14" s="163"/>
      <c r="D14" s="178"/>
    </row>
    <row r="15" spans="1:4" s="142" customFormat="1" ht="19.5" customHeight="1">
      <c r="A15" s="177" t="s">
        <v>621</v>
      </c>
      <c r="B15" s="163"/>
      <c r="C15" s="163"/>
      <c r="D15" s="178"/>
    </row>
    <row r="16" spans="1:4" s="142" customFormat="1" ht="19.5" customHeight="1">
      <c r="A16" s="177" t="s">
        <v>622</v>
      </c>
      <c r="B16" s="163"/>
      <c r="C16" s="163"/>
      <c r="D16" s="178"/>
    </row>
    <row r="17" spans="1:4" s="142" customFormat="1" ht="19.5" customHeight="1">
      <c r="A17" s="154" t="s">
        <v>623</v>
      </c>
      <c r="B17" s="179">
        <f>B8</f>
        <v>168001.79</v>
      </c>
      <c r="C17" s="179">
        <f>C8</f>
        <v>0</v>
      </c>
      <c r="D17" s="180"/>
    </row>
    <row r="18" spans="1:4" s="142" customFormat="1" ht="19.5" customHeight="1">
      <c r="A18" s="181" t="s">
        <v>624</v>
      </c>
      <c r="B18" s="163"/>
      <c r="C18" s="163"/>
      <c r="D18" s="182"/>
    </row>
    <row r="19" spans="1:4" s="142" customFormat="1" ht="19.5" customHeight="1">
      <c r="A19" s="195" t="s">
        <v>625</v>
      </c>
      <c r="B19" s="163">
        <f>SUM(B20:B23)</f>
        <v>0</v>
      </c>
      <c r="C19" s="163">
        <f>SUM(C20:C23)</f>
        <v>0</v>
      </c>
      <c r="D19" s="182"/>
    </row>
    <row r="20" spans="1:4" s="142" customFormat="1" ht="19.5" customHeight="1">
      <c r="A20" s="196" t="s">
        <v>626</v>
      </c>
      <c r="B20" s="163"/>
      <c r="C20" s="163"/>
      <c r="D20" s="182"/>
    </row>
    <row r="21" spans="1:4" s="142" customFormat="1" ht="19.5" customHeight="1">
      <c r="A21" s="196" t="s">
        <v>627</v>
      </c>
      <c r="B21" s="163"/>
      <c r="C21" s="163"/>
      <c r="D21" s="182"/>
    </row>
    <row r="22" spans="1:4" s="176" customFormat="1" ht="19.5" customHeight="1">
      <c r="A22" s="196" t="s">
        <v>628</v>
      </c>
      <c r="B22" s="163"/>
      <c r="C22" s="163"/>
      <c r="D22" s="183"/>
    </row>
    <row r="23" spans="1:4" s="176" customFormat="1" ht="19.5" customHeight="1">
      <c r="A23" s="196" t="s">
        <v>629</v>
      </c>
      <c r="B23" s="163"/>
      <c r="C23" s="163"/>
      <c r="D23" s="183"/>
    </row>
    <row r="24" spans="1:4" s="142" customFormat="1" ht="19.5" customHeight="1">
      <c r="A24" s="154" t="s">
        <v>630</v>
      </c>
      <c r="B24" s="179">
        <f>B17+B18+B19</f>
        <v>168001.79</v>
      </c>
      <c r="C24" s="179">
        <f>C17+C18+C19</f>
        <v>0</v>
      </c>
      <c r="D24" s="184"/>
    </row>
    <row r="25" spans="1:4" ht="21" customHeight="1">
      <c r="A25" s="185" t="s">
        <v>296</v>
      </c>
      <c r="B25" s="145"/>
      <c r="C25" s="145"/>
      <c r="D25" s="145"/>
    </row>
    <row r="26" spans="1:4" ht="15">
      <c r="A26" s="22"/>
      <c r="C26" s="157"/>
    </row>
  </sheetData>
  <mergeCells count="1">
    <mergeCell ref="A2:D2"/>
  </mergeCells>
  <phoneticPr fontId="0" type="noConversion"/>
  <printOptions horizontalCentered="1" verticalCentered="1"/>
  <pageMargins left="0.23622047244094499" right="0.23622047244094499" top="0" bottom="0" header="0" footer="0"/>
  <pageSetup paperSize="9" scale="95"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Sheet25"/>
  <dimension ref="A1:D16"/>
  <sheetViews>
    <sheetView view="pageBreakPreview" zoomScale="90" zoomScaleNormal="85" workbookViewId="0">
      <selection activeCell="B10" sqref="B10"/>
    </sheetView>
  </sheetViews>
  <sheetFormatPr defaultColWidth="10.5" defaultRowHeight="12.75"/>
  <cols>
    <col min="1" max="1" width="56.33203125" style="186" customWidth="1"/>
    <col min="2" max="3" width="32.83203125" style="186" customWidth="1"/>
    <col min="4" max="4" width="36.33203125" style="186" customWidth="1"/>
    <col min="5" max="255" width="10.5" style="186"/>
    <col min="256" max="256" width="39.6640625" style="186" customWidth="1"/>
    <col min="257" max="259" width="16.1640625" style="186" customWidth="1"/>
    <col min="260" max="260" width="21.83203125" style="186" customWidth="1"/>
    <col min="261" max="511" width="10.5" style="186"/>
    <col min="512" max="512" width="39.6640625" style="186" customWidth="1"/>
    <col min="513" max="515" width="16.1640625" style="186" customWidth="1"/>
    <col min="516" max="516" width="21.83203125" style="186" customWidth="1"/>
    <col min="517" max="767" width="10.5" style="186"/>
    <col min="768" max="768" width="39.6640625" style="186" customWidth="1"/>
    <col min="769" max="771" width="16.1640625" style="186" customWidth="1"/>
    <col min="772" max="772" width="21.83203125" style="186" customWidth="1"/>
    <col min="773" max="1023" width="10.5" style="186"/>
    <col min="1024" max="1024" width="39.6640625" style="186" customWidth="1"/>
    <col min="1025" max="1027" width="16.1640625" style="186" customWidth="1"/>
    <col min="1028" max="1028" width="21.83203125" style="186" customWidth="1"/>
    <col min="1029" max="1279" width="10.5" style="186"/>
    <col min="1280" max="1280" width="39.6640625" style="186" customWidth="1"/>
    <col min="1281" max="1283" width="16.1640625" style="186" customWidth="1"/>
    <col min="1284" max="1284" width="21.83203125" style="186" customWidth="1"/>
    <col min="1285" max="1535" width="10.5" style="186"/>
    <col min="1536" max="1536" width="39.6640625" style="186" customWidth="1"/>
    <col min="1537" max="1539" width="16.1640625" style="186" customWidth="1"/>
    <col min="1540" max="1540" width="21.83203125" style="186" customWidth="1"/>
    <col min="1541" max="1791" width="10.5" style="186"/>
    <col min="1792" max="1792" width="39.6640625" style="186" customWidth="1"/>
    <col min="1793" max="1795" width="16.1640625" style="186" customWidth="1"/>
    <col min="1796" max="1796" width="21.83203125" style="186" customWidth="1"/>
    <col min="1797" max="2047" width="10.5" style="186"/>
    <col min="2048" max="2048" width="39.6640625" style="186" customWidth="1"/>
    <col min="2049" max="2051" width="16.1640625" style="186" customWidth="1"/>
    <col min="2052" max="2052" width="21.83203125" style="186" customWidth="1"/>
    <col min="2053" max="2303" width="10.5" style="186"/>
    <col min="2304" max="2304" width="39.6640625" style="186" customWidth="1"/>
    <col min="2305" max="2307" width="16.1640625" style="186" customWidth="1"/>
    <col min="2308" max="2308" width="21.83203125" style="186" customWidth="1"/>
    <col min="2309" max="2559" width="10.5" style="186"/>
    <col min="2560" max="2560" width="39.6640625" style="186" customWidth="1"/>
    <col min="2561" max="2563" width="16.1640625" style="186" customWidth="1"/>
    <col min="2564" max="2564" width="21.83203125" style="186" customWidth="1"/>
    <col min="2565" max="2815" width="10.5" style="186"/>
    <col min="2816" max="2816" width="39.6640625" style="186" customWidth="1"/>
    <col min="2817" max="2819" width="16.1640625" style="186" customWidth="1"/>
    <col min="2820" max="2820" width="21.83203125" style="186" customWidth="1"/>
    <col min="2821" max="3071" width="10.5" style="186"/>
    <col min="3072" max="3072" width="39.6640625" style="186" customWidth="1"/>
    <col min="3073" max="3075" width="16.1640625" style="186" customWidth="1"/>
    <col min="3076" max="3076" width="21.83203125" style="186" customWidth="1"/>
    <col min="3077" max="3327" width="10.5" style="186"/>
    <col min="3328" max="3328" width="39.6640625" style="186" customWidth="1"/>
    <col min="3329" max="3331" width="16.1640625" style="186" customWidth="1"/>
    <col min="3332" max="3332" width="21.83203125" style="186" customWidth="1"/>
    <col min="3333" max="3583" width="10.5" style="186"/>
    <col min="3584" max="3584" width="39.6640625" style="186" customWidth="1"/>
    <col min="3585" max="3587" width="16.1640625" style="186" customWidth="1"/>
    <col min="3588" max="3588" width="21.83203125" style="186" customWidth="1"/>
    <col min="3589" max="3839" width="10.5" style="186"/>
    <col min="3840" max="3840" width="39.6640625" style="186" customWidth="1"/>
    <col min="3841" max="3843" width="16.1640625" style="186" customWidth="1"/>
    <col min="3844" max="3844" width="21.83203125" style="186" customWidth="1"/>
    <col min="3845" max="4095" width="10.5" style="186"/>
    <col min="4096" max="4096" width="39.6640625" style="186" customWidth="1"/>
    <col min="4097" max="4099" width="16.1640625" style="186" customWidth="1"/>
    <col min="4100" max="4100" width="21.83203125" style="186" customWidth="1"/>
    <col min="4101" max="4351" width="10.5" style="186"/>
    <col min="4352" max="4352" width="39.6640625" style="186" customWidth="1"/>
    <col min="4353" max="4355" width="16.1640625" style="186" customWidth="1"/>
    <col min="4356" max="4356" width="21.83203125" style="186" customWidth="1"/>
    <col min="4357" max="4607" width="10.5" style="186"/>
    <col min="4608" max="4608" width="39.6640625" style="186" customWidth="1"/>
    <col min="4609" max="4611" width="16.1640625" style="186" customWidth="1"/>
    <col min="4612" max="4612" width="21.83203125" style="186" customWidth="1"/>
    <col min="4613" max="4863" width="10.5" style="186"/>
    <col min="4864" max="4864" width="39.6640625" style="186" customWidth="1"/>
    <col min="4865" max="4867" width="16.1640625" style="186" customWidth="1"/>
    <col min="4868" max="4868" width="21.83203125" style="186" customWidth="1"/>
    <col min="4869" max="5119" width="10.5" style="186"/>
    <col min="5120" max="5120" width="39.6640625" style="186" customWidth="1"/>
    <col min="5121" max="5123" width="16.1640625" style="186" customWidth="1"/>
    <col min="5124" max="5124" width="21.83203125" style="186" customWidth="1"/>
    <col min="5125" max="5375" width="10.5" style="186"/>
    <col min="5376" max="5376" width="39.6640625" style="186" customWidth="1"/>
    <col min="5377" max="5379" width="16.1640625" style="186" customWidth="1"/>
    <col min="5380" max="5380" width="21.83203125" style="186" customWidth="1"/>
    <col min="5381" max="5631" width="10.5" style="186"/>
    <col min="5632" max="5632" width="39.6640625" style="186" customWidth="1"/>
    <col min="5633" max="5635" width="16.1640625" style="186" customWidth="1"/>
    <col min="5636" max="5636" width="21.83203125" style="186" customWidth="1"/>
    <col min="5637" max="5887" width="10.5" style="186"/>
    <col min="5888" max="5888" width="39.6640625" style="186" customWidth="1"/>
    <col min="5889" max="5891" width="16.1640625" style="186" customWidth="1"/>
    <col min="5892" max="5892" width="21.83203125" style="186" customWidth="1"/>
    <col min="5893" max="6143" width="10.5" style="186"/>
    <col min="6144" max="6144" width="39.6640625" style="186" customWidth="1"/>
    <col min="6145" max="6147" width="16.1640625" style="186" customWidth="1"/>
    <col min="6148" max="6148" width="21.83203125" style="186" customWidth="1"/>
    <col min="6149" max="6399" width="10.5" style="186"/>
    <col min="6400" max="6400" width="39.6640625" style="186" customWidth="1"/>
    <col min="6401" max="6403" width="16.1640625" style="186" customWidth="1"/>
    <col min="6404" max="6404" width="21.83203125" style="186" customWidth="1"/>
    <col min="6405" max="6655" width="10.5" style="186"/>
    <col min="6656" max="6656" width="39.6640625" style="186" customWidth="1"/>
    <col min="6657" max="6659" width="16.1640625" style="186" customWidth="1"/>
    <col min="6660" max="6660" width="21.83203125" style="186" customWidth="1"/>
    <col min="6661" max="6911" width="10.5" style="186"/>
    <col min="6912" max="6912" width="39.6640625" style="186" customWidth="1"/>
    <col min="6913" max="6915" width="16.1640625" style="186" customWidth="1"/>
    <col min="6916" max="6916" width="21.83203125" style="186" customWidth="1"/>
    <col min="6917" max="7167" width="10.5" style="186"/>
    <col min="7168" max="7168" width="39.6640625" style="186" customWidth="1"/>
    <col min="7169" max="7171" width="16.1640625" style="186" customWidth="1"/>
    <col min="7172" max="7172" width="21.83203125" style="186" customWidth="1"/>
    <col min="7173" max="7423" width="10.5" style="186"/>
    <col min="7424" max="7424" width="39.6640625" style="186" customWidth="1"/>
    <col min="7425" max="7427" width="16.1640625" style="186" customWidth="1"/>
    <col min="7428" max="7428" width="21.83203125" style="186" customWidth="1"/>
    <col min="7429" max="7679" width="10.5" style="186"/>
    <col min="7680" max="7680" width="39.6640625" style="186" customWidth="1"/>
    <col min="7681" max="7683" width="16.1640625" style="186" customWidth="1"/>
    <col min="7684" max="7684" width="21.83203125" style="186" customWidth="1"/>
    <col min="7685" max="7935" width="10.5" style="186"/>
    <col min="7936" max="7936" width="39.6640625" style="186" customWidth="1"/>
    <col min="7937" max="7939" width="16.1640625" style="186" customWidth="1"/>
    <col min="7940" max="7940" width="21.83203125" style="186" customWidth="1"/>
    <col min="7941" max="8191" width="10.5" style="186"/>
    <col min="8192" max="8192" width="39.6640625" style="186" customWidth="1"/>
    <col min="8193" max="8195" width="16.1640625" style="186" customWidth="1"/>
    <col min="8196" max="8196" width="21.83203125" style="186" customWidth="1"/>
    <col min="8197" max="8447" width="10.5" style="186"/>
    <col min="8448" max="8448" width="39.6640625" style="186" customWidth="1"/>
    <col min="8449" max="8451" width="16.1640625" style="186" customWidth="1"/>
    <col min="8452" max="8452" width="21.83203125" style="186" customWidth="1"/>
    <col min="8453" max="8703" width="10.5" style="186"/>
    <col min="8704" max="8704" width="39.6640625" style="186" customWidth="1"/>
    <col min="8705" max="8707" width="16.1640625" style="186" customWidth="1"/>
    <col min="8708" max="8708" width="21.83203125" style="186" customWidth="1"/>
    <col min="8709" max="8959" width="10.5" style="186"/>
    <col min="8960" max="8960" width="39.6640625" style="186" customWidth="1"/>
    <col min="8961" max="8963" width="16.1640625" style="186" customWidth="1"/>
    <col min="8964" max="8964" width="21.83203125" style="186" customWidth="1"/>
    <col min="8965" max="9215" width="10.5" style="186"/>
    <col min="9216" max="9216" width="39.6640625" style="186" customWidth="1"/>
    <col min="9217" max="9219" width="16.1640625" style="186" customWidth="1"/>
    <col min="9220" max="9220" width="21.83203125" style="186" customWidth="1"/>
    <col min="9221" max="9471" width="10.5" style="186"/>
    <col min="9472" max="9472" width="39.6640625" style="186" customWidth="1"/>
    <col min="9473" max="9475" width="16.1640625" style="186" customWidth="1"/>
    <col min="9476" max="9476" width="21.83203125" style="186" customWidth="1"/>
    <col min="9477" max="9727" width="10.5" style="186"/>
    <col min="9728" max="9728" width="39.6640625" style="186" customWidth="1"/>
    <col min="9729" max="9731" width="16.1640625" style="186" customWidth="1"/>
    <col min="9732" max="9732" width="21.83203125" style="186" customWidth="1"/>
    <col min="9733" max="9983" width="10.5" style="186"/>
    <col min="9984" max="9984" width="39.6640625" style="186" customWidth="1"/>
    <col min="9985" max="9987" width="16.1640625" style="186" customWidth="1"/>
    <col min="9988" max="9988" width="21.83203125" style="186" customWidth="1"/>
    <col min="9989" max="10239" width="10.5" style="186"/>
    <col min="10240" max="10240" width="39.6640625" style="186" customWidth="1"/>
    <col min="10241" max="10243" width="16.1640625" style="186" customWidth="1"/>
    <col min="10244" max="10244" width="21.83203125" style="186" customWidth="1"/>
    <col min="10245" max="10495" width="10.5" style="186"/>
    <col min="10496" max="10496" width="39.6640625" style="186" customWidth="1"/>
    <col min="10497" max="10499" width="16.1640625" style="186" customWidth="1"/>
    <col min="10500" max="10500" width="21.83203125" style="186" customWidth="1"/>
    <col min="10501" max="10751" width="10.5" style="186"/>
    <col min="10752" max="10752" width="39.6640625" style="186" customWidth="1"/>
    <col min="10753" max="10755" width="16.1640625" style="186" customWidth="1"/>
    <col min="10756" max="10756" width="21.83203125" style="186" customWidth="1"/>
    <col min="10757" max="11007" width="10.5" style="186"/>
    <col min="11008" max="11008" width="39.6640625" style="186" customWidth="1"/>
    <col min="11009" max="11011" width="16.1640625" style="186" customWidth="1"/>
    <col min="11012" max="11012" width="21.83203125" style="186" customWidth="1"/>
    <col min="11013" max="11263" width="10.5" style="186"/>
    <col min="11264" max="11264" width="39.6640625" style="186" customWidth="1"/>
    <col min="11265" max="11267" width="16.1640625" style="186" customWidth="1"/>
    <col min="11268" max="11268" width="21.83203125" style="186" customWidth="1"/>
    <col min="11269" max="11519" width="10.5" style="186"/>
    <col min="11520" max="11520" width="39.6640625" style="186" customWidth="1"/>
    <col min="11521" max="11523" width="16.1640625" style="186" customWidth="1"/>
    <col min="11524" max="11524" width="21.83203125" style="186" customWidth="1"/>
    <col min="11525" max="11775" width="10.5" style="186"/>
    <col min="11776" max="11776" width="39.6640625" style="186" customWidth="1"/>
    <col min="11777" max="11779" width="16.1640625" style="186" customWidth="1"/>
    <col min="11780" max="11780" width="21.83203125" style="186" customWidth="1"/>
    <col min="11781" max="12031" width="10.5" style="186"/>
    <col min="12032" max="12032" width="39.6640625" style="186" customWidth="1"/>
    <col min="12033" max="12035" width="16.1640625" style="186" customWidth="1"/>
    <col min="12036" max="12036" width="21.83203125" style="186" customWidth="1"/>
    <col min="12037" max="12287" width="10.5" style="186"/>
    <col min="12288" max="12288" width="39.6640625" style="186" customWidth="1"/>
    <col min="12289" max="12291" width="16.1640625" style="186" customWidth="1"/>
    <col min="12292" max="12292" width="21.83203125" style="186" customWidth="1"/>
    <col min="12293" max="12543" width="10.5" style="186"/>
    <col min="12544" max="12544" width="39.6640625" style="186" customWidth="1"/>
    <col min="12545" max="12547" width="16.1640625" style="186" customWidth="1"/>
    <col min="12548" max="12548" width="21.83203125" style="186" customWidth="1"/>
    <col min="12549" max="12799" width="10.5" style="186"/>
    <col min="12800" max="12800" width="39.6640625" style="186" customWidth="1"/>
    <col min="12801" max="12803" width="16.1640625" style="186" customWidth="1"/>
    <col min="12804" max="12804" width="21.83203125" style="186" customWidth="1"/>
    <col min="12805" max="13055" width="10.5" style="186"/>
    <col min="13056" max="13056" width="39.6640625" style="186" customWidth="1"/>
    <col min="13057" max="13059" width="16.1640625" style="186" customWidth="1"/>
    <col min="13060" max="13060" width="21.83203125" style="186" customWidth="1"/>
    <col min="13061" max="13311" width="10.5" style="186"/>
    <col min="13312" max="13312" width="39.6640625" style="186" customWidth="1"/>
    <col min="13313" max="13315" width="16.1640625" style="186" customWidth="1"/>
    <col min="13316" max="13316" width="21.83203125" style="186" customWidth="1"/>
    <col min="13317" max="13567" width="10.5" style="186"/>
    <col min="13568" max="13568" width="39.6640625" style="186" customWidth="1"/>
    <col min="13569" max="13571" width="16.1640625" style="186" customWidth="1"/>
    <col min="13572" max="13572" width="21.83203125" style="186" customWidth="1"/>
    <col min="13573" max="13823" width="10.5" style="186"/>
    <col min="13824" max="13824" width="39.6640625" style="186" customWidth="1"/>
    <col min="13825" max="13827" width="16.1640625" style="186" customWidth="1"/>
    <col min="13828" max="13828" width="21.83203125" style="186" customWidth="1"/>
    <col min="13829" max="14079" width="10.5" style="186"/>
    <col min="14080" max="14080" width="39.6640625" style="186" customWidth="1"/>
    <col min="14081" max="14083" width="16.1640625" style="186" customWidth="1"/>
    <col min="14084" max="14084" width="21.83203125" style="186" customWidth="1"/>
    <col min="14085" max="14335" width="10.5" style="186"/>
    <col min="14336" max="14336" width="39.6640625" style="186" customWidth="1"/>
    <col min="14337" max="14339" width="16.1640625" style="186" customWidth="1"/>
    <col min="14340" max="14340" width="21.83203125" style="186" customWidth="1"/>
    <col min="14341" max="14591" width="10.5" style="186"/>
    <col min="14592" max="14592" width="39.6640625" style="186" customWidth="1"/>
    <col min="14593" max="14595" width="16.1640625" style="186" customWidth="1"/>
    <col min="14596" max="14596" width="21.83203125" style="186" customWidth="1"/>
    <col min="14597" max="14847" width="10.5" style="186"/>
    <col min="14848" max="14848" width="39.6640625" style="186" customWidth="1"/>
    <col min="14849" max="14851" width="16.1640625" style="186" customWidth="1"/>
    <col min="14852" max="14852" width="21.83203125" style="186" customWidth="1"/>
    <col min="14853" max="15103" width="10.5" style="186"/>
    <col min="15104" max="15104" width="39.6640625" style="186" customWidth="1"/>
    <col min="15105" max="15107" width="16.1640625" style="186" customWidth="1"/>
    <col min="15108" max="15108" width="21.83203125" style="186" customWidth="1"/>
    <col min="15109" max="15359" width="10.5" style="186"/>
    <col min="15360" max="15360" width="39.6640625" style="186" customWidth="1"/>
    <col min="15361" max="15363" width="16.1640625" style="186" customWidth="1"/>
    <col min="15364" max="15364" width="21.83203125" style="186" customWidth="1"/>
    <col min="15365" max="15615" width="10.5" style="186"/>
    <col min="15616" max="15616" width="39.6640625" style="186" customWidth="1"/>
    <col min="15617" max="15619" width="16.1640625" style="186" customWidth="1"/>
    <col min="15620" max="15620" width="21.83203125" style="186" customWidth="1"/>
    <col min="15621" max="15871" width="10.5" style="186"/>
    <col min="15872" max="15872" width="39.6640625" style="186" customWidth="1"/>
    <col min="15873" max="15875" width="16.1640625" style="186" customWidth="1"/>
    <col min="15876" max="15876" width="21.83203125" style="186" customWidth="1"/>
    <col min="15877" max="16127" width="10.5" style="186"/>
    <col min="16128" max="16128" width="39.6640625" style="186" customWidth="1"/>
    <col min="16129" max="16131" width="16.1640625" style="186" customWidth="1"/>
    <col min="16132" max="16132" width="21.83203125" style="186" customWidth="1"/>
    <col min="16133" max="16384" width="10.5" style="186"/>
  </cols>
  <sheetData>
    <row r="1" spans="1:4" ht="19.5" customHeight="1">
      <c r="A1" s="22" t="s">
        <v>631</v>
      </c>
      <c r="B1" s="22"/>
      <c r="C1" s="22"/>
      <c r="D1" s="22"/>
    </row>
    <row r="2" spans="1:4" ht="30.75" customHeight="1">
      <c r="A2" s="413" t="s">
        <v>17</v>
      </c>
      <c r="B2" s="413"/>
      <c r="C2" s="413"/>
      <c r="D2" s="413"/>
    </row>
    <row r="3" spans="1:4" s="144" customFormat="1" ht="19.5" customHeight="1">
      <c r="A3" s="24"/>
      <c r="B3" s="187"/>
      <c r="C3" s="187"/>
      <c r="D3" s="106" t="s">
        <v>35</v>
      </c>
    </row>
    <row r="4" spans="1:4" ht="31.7" customHeight="1">
      <c r="A4" s="26" t="s">
        <v>605</v>
      </c>
      <c r="B4" s="107" t="s">
        <v>271</v>
      </c>
      <c r="C4" s="107" t="s">
        <v>272</v>
      </c>
      <c r="D4" s="108" t="s">
        <v>273</v>
      </c>
    </row>
    <row r="5" spans="1:4" ht="17.25" customHeight="1">
      <c r="A5" s="177" t="s">
        <v>606</v>
      </c>
      <c r="B5" s="188">
        <f>'13'!B5</f>
        <v>0</v>
      </c>
      <c r="C5" s="188">
        <f>'13'!C5</f>
        <v>0</v>
      </c>
      <c r="D5" s="139"/>
    </row>
    <row r="6" spans="1:4" ht="17.25" customHeight="1">
      <c r="A6" s="149"/>
      <c r="B6" s="188"/>
      <c r="C6" s="188"/>
      <c r="D6" s="139"/>
    </row>
    <row r="7" spans="1:4" ht="19.5" customHeight="1">
      <c r="A7" s="189" t="s">
        <v>295</v>
      </c>
      <c r="B7" s="190">
        <f>SUM(B5:B6)</f>
        <v>0</v>
      </c>
      <c r="C7" s="190">
        <f>SUM(C5:C6)</f>
        <v>0</v>
      </c>
      <c r="D7" s="138"/>
    </row>
    <row r="8" spans="1:4" ht="19.5" customHeight="1">
      <c r="A8" s="191" t="s">
        <v>607</v>
      </c>
      <c r="B8" s="188">
        <v>0</v>
      </c>
      <c r="C8" s="188">
        <v>0</v>
      </c>
      <c r="D8" s="152"/>
    </row>
    <row r="9" spans="1:4" ht="19.5" customHeight="1">
      <c r="A9" s="191" t="s">
        <v>608</v>
      </c>
      <c r="B9" s="188">
        <f>SUM(B10:B14)</f>
        <v>177570.41</v>
      </c>
      <c r="C9" s="188"/>
      <c r="D9" s="152"/>
    </row>
    <row r="10" spans="1:4" ht="19.5" customHeight="1">
      <c r="A10" s="192" t="s">
        <v>609</v>
      </c>
      <c r="B10" s="188">
        <v>177570.41</v>
      </c>
      <c r="C10" s="188">
        <f>'13'!C10</f>
        <v>0</v>
      </c>
      <c r="D10" s="193"/>
    </row>
    <row r="11" spans="1:4" ht="19.5" customHeight="1">
      <c r="A11" s="192" t="s">
        <v>610</v>
      </c>
      <c r="B11" s="188"/>
      <c r="C11" s="190"/>
      <c r="D11" s="193"/>
    </row>
    <row r="12" spans="1:4" ht="19.5" customHeight="1">
      <c r="A12" s="192" t="s">
        <v>611</v>
      </c>
      <c r="B12" s="188"/>
      <c r="C12" s="190"/>
      <c r="D12" s="193"/>
    </row>
    <row r="13" spans="1:4" ht="19.5" customHeight="1">
      <c r="A13" s="192" t="s">
        <v>612</v>
      </c>
      <c r="B13" s="188"/>
      <c r="C13" s="190"/>
      <c r="D13" s="193"/>
    </row>
    <row r="14" spans="1:4" ht="19.5" customHeight="1">
      <c r="A14" s="192" t="s">
        <v>613</v>
      </c>
      <c r="B14" s="188"/>
      <c r="C14" s="190"/>
      <c r="D14" s="193"/>
    </row>
    <row r="15" spans="1:4" ht="19.5" customHeight="1">
      <c r="A15" s="189" t="s">
        <v>350</v>
      </c>
      <c r="B15" s="190">
        <f>B7+B8+B9</f>
        <v>177570.41</v>
      </c>
      <c r="C15" s="190">
        <f>C7+C8+C9</f>
        <v>0</v>
      </c>
      <c r="D15" s="138"/>
    </row>
    <row r="16" spans="1:4" ht="26.25" customHeight="1">
      <c r="A16" s="194" t="s">
        <v>296</v>
      </c>
      <c r="B16" s="144"/>
      <c r="C16" s="144"/>
      <c r="D16" s="144"/>
    </row>
  </sheetData>
  <mergeCells count="1">
    <mergeCell ref="A2:D2"/>
  </mergeCells>
  <phoneticPr fontId="0" type="noConversion"/>
  <printOptions horizontalCentered="1"/>
  <pageMargins left="0.70833333333333304" right="0.70833333333333304" top="0.66874999999999996" bottom="0.43263888888888902" header="0.31458333333333299" footer="0.31458333333333299"/>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sheetPr codeName="Sheet26"/>
  <dimension ref="A1:D26"/>
  <sheetViews>
    <sheetView view="pageBreakPreview" zoomScaleNormal="85" workbookViewId="0">
      <selection activeCell="B9" sqref="B9"/>
    </sheetView>
  </sheetViews>
  <sheetFormatPr defaultColWidth="12.1640625" defaultRowHeight="12"/>
  <cols>
    <col min="1" max="1" width="64.33203125" style="143" customWidth="1"/>
    <col min="2" max="3" width="28.1640625" style="143" customWidth="1"/>
    <col min="4" max="4" width="39.6640625" style="143" customWidth="1"/>
    <col min="5" max="5" width="28.6640625" style="143" customWidth="1"/>
    <col min="6" max="255" width="12.1640625" style="143"/>
    <col min="256" max="256" width="39.5" style="143" customWidth="1"/>
    <col min="257" max="257" width="16.33203125" style="143" customWidth="1"/>
    <col min="258" max="258" width="16" style="143" customWidth="1"/>
    <col min="259" max="259" width="14.33203125" style="143" customWidth="1"/>
    <col min="260" max="260" width="25.5" style="143" customWidth="1"/>
    <col min="261" max="261" width="28.6640625" style="143" customWidth="1"/>
    <col min="262" max="511" width="12.1640625" style="143"/>
    <col min="512" max="512" width="39.5" style="143" customWidth="1"/>
    <col min="513" max="513" width="16.33203125" style="143" customWidth="1"/>
    <col min="514" max="514" width="16" style="143" customWidth="1"/>
    <col min="515" max="515" width="14.33203125" style="143" customWidth="1"/>
    <col min="516" max="516" width="25.5" style="143" customWidth="1"/>
    <col min="517" max="517" width="28.6640625" style="143" customWidth="1"/>
    <col min="518" max="767" width="12.1640625" style="143"/>
    <col min="768" max="768" width="39.5" style="143" customWidth="1"/>
    <col min="769" max="769" width="16.33203125" style="143" customWidth="1"/>
    <col min="770" max="770" width="16" style="143" customWidth="1"/>
    <col min="771" max="771" width="14.33203125" style="143" customWidth="1"/>
    <col min="772" max="772" width="25.5" style="143" customWidth="1"/>
    <col min="773" max="773" width="28.6640625" style="143" customWidth="1"/>
    <col min="774" max="1023" width="12.1640625" style="143"/>
    <col min="1024" max="1024" width="39.5" style="143" customWidth="1"/>
    <col min="1025" max="1025" width="16.33203125" style="143" customWidth="1"/>
    <col min="1026" max="1026" width="16" style="143" customWidth="1"/>
    <col min="1027" max="1027" width="14.33203125" style="143" customWidth="1"/>
    <col min="1028" max="1028" width="25.5" style="143" customWidth="1"/>
    <col min="1029" max="1029" width="28.6640625" style="143" customWidth="1"/>
    <col min="1030" max="1279" width="12.1640625" style="143"/>
    <col min="1280" max="1280" width="39.5" style="143" customWidth="1"/>
    <col min="1281" max="1281" width="16.33203125" style="143" customWidth="1"/>
    <col min="1282" max="1282" width="16" style="143" customWidth="1"/>
    <col min="1283" max="1283" width="14.33203125" style="143" customWidth="1"/>
    <col min="1284" max="1284" width="25.5" style="143" customWidth="1"/>
    <col min="1285" max="1285" width="28.6640625" style="143" customWidth="1"/>
    <col min="1286" max="1535" width="12.1640625" style="143"/>
    <col min="1536" max="1536" width="39.5" style="143" customWidth="1"/>
    <col min="1537" max="1537" width="16.33203125" style="143" customWidth="1"/>
    <col min="1538" max="1538" width="16" style="143" customWidth="1"/>
    <col min="1539" max="1539" width="14.33203125" style="143" customWidth="1"/>
    <col min="1540" max="1540" width="25.5" style="143" customWidth="1"/>
    <col min="1541" max="1541" width="28.6640625" style="143" customWidth="1"/>
    <col min="1542" max="1791" width="12.1640625" style="143"/>
    <col min="1792" max="1792" width="39.5" style="143" customWidth="1"/>
    <col min="1793" max="1793" width="16.33203125" style="143" customWidth="1"/>
    <col min="1794" max="1794" width="16" style="143" customWidth="1"/>
    <col min="1795" max="1795" width="14.33203125" style="143" customWidth="1"/>
    <col min="1796" max="1796" width="25.5" style="143" customWidth="1"/>
    <col min="1797" max="1797" width="28.6640625" style="143" customWidth="1"/>
    <col min="1798" max="2047" width="12.1640625" style="143"/>
    <col min="2048" max="2048" width="39.5" style="143" customWidth="1"/>
    <col min="2049" max="2049" width="16.33203125" style="143" customWidth="1"/>
    <col min="2050" max="2050" width="16" style="143" customWidth="1"/>
    <col min="2051" max="2051" width="14.33203125" style="143" customWidth="1"/>
    <col min="2052" max="2052" width="25.5" style="143" customWidth="1"/>
    <col min="2053" max="2053" width="28.6640625" style="143" customWidth="1"/>
    <col min="2054" max="2303" width="12.1640625" style="143"/>
    <col min="2304" max="2304" width="39.5" style="143" customWidth="1"/>
    <col min="2305" max="2305" width="16.33203125" style="143" customWidth="1"/>
    <col min="2306" max="2306" width="16" style="143" customWidth="1"/>
    <col min="2307" max="2307" width="14.33203125" style="143" customWidth="1"/>
    <col min="2308" max="2308" width="25.5" style="143" customWidth="1"/>
    <col min="2309" max="2309" width="28.6640625" style="143" customWidth="1"/>
    <col min="2310" max="2559" width="12.1640625" style="143"/>
    <col min="2560" max="2560" width="39.5" style="143" customWidth="1"/>
    <col min="2561" max="2561" width="16.33203125" style="143" customWidth="1"/>
    <col min="2562" max="2562" width="16" style="143" customWidth="1"/>
    <col min="2563" max="2563" width="14.33203125" style="143" customWidth="1"/>
    <col min="2564" max="2564" width="25.5" style="143" customWidth="1"/>
    <col min="2565" max="2565" width="28.6640625" style="143" customWidth="1"/>
    <col min="2566" max="2815" width="12.1640625" style="143"/>
    <col min="2816" max="2816" width="39.5" style="143" customWidth="1"/>
    <col min="2817" max="2817" width="16.33203125" style="143" customWidth="1"/>
    <col min="2818" max="2818" width="16" style="143" customWidth="1"/>
    <col min="2819" max="2819" width="14.33203125" style="143" customWidth="1"/>
    <col min="2820" max="2820" width="25.5" style="143" customWidth="1"/>
    <col min="2821" max="2821" width="28.6640625" style="143" customWidth="1"/>
    <col min="2822" max="3071" width="12.1640625" style="143"/>
    <col min="3072" max="3072" width="39.5" style="143" customWidth="1"/>
    <col min="3073" max="3073" width="16.33203125" style="143" customWidth="1"/>
    <col min="3074" max="3074" width="16" style="143" customWidth="1"/>
    <col min="3075" max="3075" width="14.33203125" style="143" customWidth="1"/>
    <col min="3076" max="3076" width="25.5" style="143" customWidth="1"/>
    <col min="3077" max="3077" width="28.6640625" style="143" customWidth="1"/>
    <col min="3078" max="3327" width="12.1640625" style="143"/>
    <col min="3328" max="3328" width="39.5" style="143" customWidth="1"/>
    <col min="3329" max="3329" width="16.33203125" style="143" customWidth="1"/>
    <col min="3330" max="3330" width="16" style="143" customWidth="1"/>
    <col min="3331" max="3331" width="14.33203125" style="143" customWidth="1"/>
    <col min="3332" max="3332" width="25.5" style="143" customWidth="1"/>
    <col min="3333" max="3333" width="28.6640625" style="143" customWidth="1"/>
    <col min="3334" max="3583" width="12.1640625" style="143"/>
    <col min="3584" max="3584" width="39.5" style="143" customWidth="1"/>
    <col min="3585" max="3585" width="16.33203125" style="143" customWidth="1"/>
    <col min="3586" max="3586" width="16" style="143" customWidth="1"/>
    <col min="3587" max="3587" width="14.33203125" style="143" customWidth="1"/>
    <col min="3588" max="3588" width="25.5" style="143" customWidth="1"/>
    <col min="3589" max="3589" width="28.6640625" style="143" customWidth="1"/>
    <col min="3590" max="3839" width="12.1640625" style="143"/>
    <col min="3840" max="3840" width="39.5" style="143" customWidth="1"/>
    <col min="3841" max="3841" width="16.33203125" style="143" customWidth="1"/>
    <col min="3842" max="3842" width="16" style="143" customWidth="1"/>
    <col min="3843" max="3843" width="14.33203125" style="143" customWidth="1"/>
    <col min="3844" max="3844" width="25.5" style="143" customWidth="1"/>
    <col min="3845" max="3845" width="28.6640625" style="143" customWidth="1"/>
    <col min="3846" max="4095" width="12.1640625" style="143"/>
    <col min="4096" max="4096" width="39.5" style="143" customWidth="1"/>
    <col min="4097" max="4097" width="16.33203125" style="143" customWidth="1"/>
    <col min="4098" max="4098" width="16" style="143" customWidth="1"/>
    <col min="4099" max="4099" width="14.33203125" style="143" customWidth="1"/>
    <col min="4100" max="4100" width="25.5" style="143" customWidth="1"/>
    <col min="4101" max="4101" width="28.6640625" style="143" customWidth="1"/>
    <col min="4102" max="4351" width="12.1640625" style="143"/>
    <col min="4352" max="4352" width="39.5" style="143" customWidth="1"/>
    <col min="4353" max="4353" width="16.33203125" style="143" customWidth="1"/>
    <col min="4354" max="4354" width="16" style="143" customWidth="1"/>
    <col min="4355" max="4355" width="14.33203125" style="143" customWidth="1"/>
    <col min="4356" max="4356" width="25.5" style="143" customWidth="1"/>
    <col min="4357" max="4357" width="28.6640625" style="143" customWidth="1"/>
    <col min="4358" max="4607" width="12.1640625" style="143"/>
    <col min="4608" max="4608" width="39.5" style="143" customWidth="1"/>
    <col min="4609" max="4609" width="16.33203125" style="143" customWidth="1"/>
    <col min="4610" max="4610" width="16" style="143" customWidth="1"/>
    <col min="4611" max="4611" width="14.33203125" style="143" customWidth="1"/>
    <col min="4612" max="4612" width="25.5" style="143" customWidth="1"/>
    <col min="4613" max="4613" width="28.6640625" style="143" customWidth="1"/>
    <col min="4614" max="4863" width="12.1640625" style="143"/>
    <col min="4864" max="4864" width="39.5" style="143" customWidth="1"/>
    <col min="4865" max="4865" width="16.33203125" style="143" customWidth="1"/>
    <col min="4866" max="4866" width="16" style="143" customWidth="1"/>
    <col min="4867" max="4867" width="14.33203125" style="143" customWidth="1"/>
    <col min="4868" max="4868" width="25.5" style="143" customWidth="1"/>
    <col min="4869" max="4869" width="28.6640625" style="143" customWidth="1"/>
    <col min="4870" max="5119" width="12.1640625" style="143"/>
    <col min="5120" max="5120" width="39.5" style="143" customWidth="1"/>
    <col min="5121" max="5121" width="16.33203125" style="143" customWidth="1"/>
    <col min="5122" max="5122" width="16" style="143" customWidth="1"/>
    <col min="5123" max="5123" width="14.33203125" style="143" customWidth="1"/>
    <col min="5124" max="5124" width="25.5" style="143" customWidth="1"/>
    <col min="5125" max="5125" width="28.6640625" style="143" customWidth="1"/>
    <col min="5126" max="5375" width="12.1640625" style="143"/>
    <col min="5376" max="5376" width="39.5" style="143" customWidth="1"/>
    <col min="5377" max="5377" width="16.33203125" style="143" customWidth="1"/>
    <col min="5378" max="5378" width="16" style="143" customWidth="1"/>
    <col min="5379" max="5379" width="14.33203125" style="143" customWidth="1"/>
    <col min="5380" max="5380" width="25.5" style="143" customWidth="1"/>
    <col min="5381" max="5381" width="28.6640625" style="143" customWidth="1"/>
    <col min="5382" max="5631" width="12.1640625" style="143"/>
    <col min="5632" max="5632" width="39.5" style="143" customWidth="1"/>
    <col min="5633" max="5633" width="16.33203125" style="143" customWidth="1"/>
    <col min="5634" max="5634" width="16" style="143" customWidth="1"/>
    <col min="5635" max="5635" width="14.33203125" style="143" customWidth="1"/>
    <col min="5636" max="5636" width="25.5" style="143" customWidth="1"/>
    <col min="5637" max="5637" width="28.6640625" style="143" customWidth="1"/>
    <col min="5638" max="5887" width="12.1640625" style="143"/>
    <col min="5888" max="5888" width="39.5" style="143" customWidth="1"/>
    <col min="5889" max="5889" width="16.33203125" style="143" customWidth="1"/>
    <col min="5890" max="5890" width="16" style="143" customWidth="1"/>
    <col min="5891" max="5891" width="14.33203125" style="143" customWidth="1"/>
    <col min="5892" max="5892" width="25.5" style="143" customWidth="1"/>
    <col min="5893" max="5893" width="28.6640625" style="143" customWidth="1"/>
    <col min="5894" max="6143" width="12.1640625" style="143"/>
    <col min="6144" max="6144" width="39.5" style="143" customWidth="1"/>
    <col min="6145" max="6145" width="16.33203125" style="143" customWidth="1"/>
    <col min="6146" max="6146" width="16" style="143" customWidth="1"/>
    <col min="6147" max="6147" width="14.33203125" style="143" customWidth="1"/>
    <col min="6148" max="6148" width="25.5" style="143" customWidth="1"/>
    <col min="6149" max="6149" width="28.6640625" style="143" customWidth="1"/>
    <col min="6150" max="6399" width="12.1640625" style="143"/>
    <col min="6400" max="6400" width="39.5" style="143" customWidth="1"/>
    <col min="6401" max="6401" width="16.33203125" style="143" customWidth="1"/>
    <col min="6402" max="6402" width="16" style="143" customWidth="1"/>
    <col min="6403" max="6403" width="14.33203125" style="143" customWidth="1"/>
    <col min="6404" max="6404" width="25.5" style="143" customWidth="1"/>
    <col min="6405" max="6405" width="28.6640625" style="143" customWidth="1"/>
    <col min="6406" max="6655" width="12.1640625" style="143"/>
    <col min="6656" max="6656" width="39.5" style="143" customWidth="1"/>
    <col min="6657" max="6657" width="16.33203125" style="143" customWidth="1"/>
    <col min="6658" max="6658" width="16" style="143" customWidth="1"/>
    <col min="6659" max="6659" width="14.33203125" style="143" customWidth="1"/>
    <col min="6660" max="6660" width="25.5" style="143" customWidth="1"/>
    <col min="6661" max="6661" width="28.6640625" style="143" customWidth="1"/>
    <col min="6662" max="6911" width="12.1640625" style="143"/>
    <col min="6912" max="6912" width="39.5" style="143" customWidth="1"/>
    <col min="6913" max="6913" width="16.33203125" style="143" customWidth="1"/>
    <col min="6914" max="6914" width="16" style="143" customWidth="1"/>
    <col min="6915" max="6915" width="14.33203125" style="143" customWidth="1"/>
    <col min="6916" max="6916" width="25.5" style="143" customWidth="1"/>
    <col min="6917" max="6917" width="28.6640625" style="143" customWidth="1"/>
    <col min="6918" max="7167" width="12.1640625" style="143"/>
    <col min="7168" max="7168" width="39.5" style="143" customWidth="1"/>
    <col min="7169" max="7169" width="16.33203125" style="143" customWidth="1"/>
    <col min="7170" max="7170" width="16" style="143" customWidth="1"/>
    <col min="7171" max="7171" width="14.33203125" style="143" customWidth="1"/>
    <col min="7172" max="7172" width="25.5" style="143" customWidth="1"/>
    <col min="7173" max="7173" width="28.6640625" style="143" customWidth="1"/>
    <col min="7174" max="7423" width="12.1640625" style="143"/>
    <col min="7424" max="7424" width="39.5" style="143" customWidth="1"/>
    <col min="7425" max="7425" width="16.33203125" style="143" customWidth="1"/>
    <col min="7426" max="7426" width="16" style="143" customWidth="1"/>
    <col min="7427" max="7427" width="14.33203125" style="143" customWidth="1"/>
    <col min="7428" max="7428" width="25.5" style="143" customWidth="1"/>
    <col min="7429" max="7429" width="28.6640625" style="143" customWidth="1"/>
    <col min="7430" max="7679" width="12.1640625" style="143"/>
    <col min="7680" max="7680" width="39.5" style="143" customWidth="1"/>
    <col min="7681" max="7681" width="16.33203125" style="143" customWidth="1"/>
    <col min="7682" max="7682" width="16" style="143" customWidth="1"/>
    <col min="7683" max="7683" width="14.33203125" style="143" customWidth="1"/>
    <col min="7684" max="7684" width="25.5" style="143" customWidth="1"/>
    <col min="7685" max="7685" width="28.6640625" style="143" customWidth="1"/>
    <col min="7686" max="7935" width="12.1640625" style="143"/>
    <col min="7936" max="7936" width="39.5" style="143" customWidth="1"/>
    <col min="7937" max="7937" width="16.33203125" style="143" customWidth="1"/>
    <col min="7938" max="7938" width="16" style="143" customWidth="1"/>
    <col min="7939" max="7939" width="14.33203125" style="143" customWidth="1"/>
    <col min="7940" max="7940" width="25.5" style="143" customWidth="1"/>
    <col min="7941" max="7941" width="28.6640625" style="143" customWidth="1"/>
    <col min="7942" max="8191" width="12.1640625" style="143"/>
    <col min="8192" max="8192" width="39.5" style="143" customWidth="1"/>
    <col min="8193" max="8193" width="16.33203125" style="143" customWidth="1"/>
    <col min="8194" max="8194" width="16" style="143" customWidth="1"/>
    <col min="8195" max="8195" width="14.33203125" style="143" customWidth="1"/>
    <col min="8196" max="8196" width="25.5" style="143" customWidth="1"/>
    <col min="8197" max="8197" width="28.6640625" style="143" customWidth="1"/>
    <col min="8198" max="8447" width="12.1640625" style="143"/>
    <col min="8448" max="8448" width="39.5" style="143" customWidth="1"/>
    <col min="8449" max="8449" width="16.33203125" style="143" customWidth="1"/>
    <col min="8450" max="8450" width="16" style="143" customWidth="1"/>
    <col min="8451" max="8451" width="14.33203125" style="143" customWidth="1"/>
    <col min="8452" max="8452" width="25.5" style="143" customWidth="1"/>
    <col min="8453" max="8453" width="28.6640625" style="143" customWidth="1"/>
    <col min="8454" max="8703" width="12.1640625" style="143"/>
    <col min="8704" max="8704" width="39.5" style="143" customWidth="1"/>
    <col min="8705" max="8705" width="16.33203125" style="143" customWidth="1"/>
    <col min="8706" max="8706" width="16" style="143" customWidth="1"/>
    <col min="8707" max="8707" width="14.33203125" style="143" customWidth="1"/>
    <col min="8708" max="8708" width="25.5" style="143" customWidth="1"/>
    <col min="8709" max="8709" width="28.6640625" style="143" customWidth="1"/>
    <col min="8710" max="8959" width="12.1640625" style="143"/>
    <col min="8960" max="8960" width="39.5" style="143" customWidth="1"/>
    <col min="8961" max="8961" width="16.33203125" style="143" customWidth="1"/>
    <col min="8962" max="8962" width="16" style="143" customWidth="1"/>
    <col min="8963" max="8963" width="14.33203125" style="143" customWidth="1"/>
    <col min="8964" max="8964" width="25.5" style="143" customWidth="1"/>
    <col min="8965" max="8965" width="28.6640625" style="143" customWidth="1"/>
    <col min="8966" max="9215" width="12.1640625" style="143"/>
    <col min="9216" max="9216" width="39.5" style="143" customWidth="1"/>
    <col min="9217" max="9217" width="16.33203125" style="143" customWidth="1"/>
    <col min="9218" max="9218" width="16" style="143" customWidth="1"/>
    <col min="9219" max="9219" width="14.33203125" style="143" customWidth="1"/>
    <col min="9220" max="9220" width="25.5" style="143" customWidth="1"/>
    <col min="9221" max="9221" width="28.6640625" style="143" customWidth="1"/>
    <col min="9222" max="9471" width="12.1640625" style="143"/>
    <col min="9472" max="9472" width="39.5" style="143" customWidth="1"/>
    <col min="9473" max="9473" width="16.33203125" style="143" customWidth="1"/>
    <col min="9474" max="9474" width="16" style="143" customWidth="1"/>
    <col min="9475" max="9475" width="14.33203125" style="143" customWidth="1"/>
    <col min="9476" max="9476" width="25.5" style="143" customWidth="1"/>
    <col min="9477" max="9477" width="28.6640625" style="143" customWidth="1"/>
    <col min="9478" max="9727" width="12.1640625" style="143"/>
    <col min="9728" max="9728" width="39.5" style="143" customWidth="1"/>
    <col min="9729" max="9729" width="16.33203125" style="143" customWidth="1"/>
    <col min="9730" max="9730" width="16" style="143" customWidth="1"/>
    <col min="9731" max="9731" width="14.33203125" style="143" customWidth="1"/>
    <col min="9732" max="9732" width="25.5" style="143" customWidth="1"/>
    <col min="9733" max="9733" width="28.6640625" style="143" customWidth="1"/>
    <col min="9734" max="9983" width="12.1640625" style="143"/>
    <col min="9984" max="9984" width="39.5" style="143" customWidth="1"/>
    <col min="9985" max="9985" width="16.33203125" style="143" customWidth="1"/>
    <col min="9986" max="9986" width="16" style="143" customWidth="1"/>
    <col min="9987" max="9987" width="14.33203125" style="143" customWidth="1"/>
    <col min="9988" max="9988" width="25.5" style="143" customWidth="1"/>
    <col min="9989" max="9989" width="28.6640625" style="143" customWidth="1"/>
    <col min="9990" max="10239" width="12.1640625" style="143"/>
    <col min="10240" max="10240" width="39.5" style="143" customWidth="1"/>
    <col min="10241" max="10241" width="16.33203125" style="143" customWidth="1"/>
    <col min="10242" max="10242" width="16" style="143" customWidth="1"/>
    <col min="10243" max="10243" width="14.33203125" style="143" customWidth="1"/>
    <col min="10244" max="10244" width="25.5" style="143" customWidth="1"/>
    <col min="10245" max="10245" width="28.6640625" style="143" customWidth="1"/>
    <col min="10246" max="10495" width="12.1640625" style="143"/>
    <col min="10496" max="10496" width="39.5" style="143" customWidth="1"/>
    <col min="10497" max="10497" width="16.33203125" style="143" customWidth="1"/>
    <col min="10498" max="10498" width="16" style="143" customWidth="1"/>
    <col min="10499" max="10499" width="14.33203125" style="143" customWidth="1"/>
    <col min="10500" max="10500" width="25.5" style="143" customWidth="1"/>
    <col min="10501" max="10501" width="28.6640625" style="143" customWidth="1"/>
    <col min="10502" max="10751" width="12.1640625" style="143"/>
    <col min="10752" max="10752" width="39.5" style="143" customWidth="1"/>
    <col min="10753" max="10753" width="16.33203125" style="143" customWidth="1"/>
    <col min="10754" max="10754" width="16" style="143" customWidth="1"/>
    <col min="10755" max="10755" width="14.33203125" style="143" customWidth="1"/>
    <col min="10756" max="10756" width="25.5" style="143" customWidth="1"/>
    <col min="10757" max="10757" width="28.6640625" style="143" customWidth="1"/>
    <col min="10758" max="11007" width="12.1640625" style="143"/>
    <col min="11008" max="11008" width="39.5" style="143" customWidth="1"/>
    <col min="11009" max="11009" width="16.33203125" style="143" customWidth="1"/>
    <col min="11010" max="11010" width="16" style="143" customWidth="1"/>
    <col min="11011" max="11011" width="14.33203125" style="143" customWidth="1"/>
    <col min="11012" max="11012" width="25.5" style="143" customWidth="1"/>
    <col min="11013" max="11013" width="28.6640625" style="143" customWidth="1"/>
    <col min="11014" max="11263" width="12.1640625" style="143"/>
    <col min="11264" max="11264" width="39.5" style="143" customWidth="1"/>
    <col min="11265" max="11265" width="16.33203125" style="143" customWidth="1"/>
    <col min="11266" max="11266" width="16" style="143" customWidth="1"/>
    <col min="11267" max="11267" width="14.33203125" style="143" customWidth="1"/>
    <col min="11268" max="11268" width="25.5" style="143" customWidth="1"/>
    <col min="11269" max="11269" width="28.6640625" style="143" customWidth="1"/>
    <col min="11270" max="11519" width="12.1640625" style="143"/>
    <col min="11520" max="11520" width="39.5" style="143" customWidth="1"/>
    <col min="11521" max="11521" width="16.33203125" style="143" customWidth="1"/>
    <col min="11522" max="11522" width="16" style="143" customWidth="1"/>
    <col min="11523" max="11523" width="14.33203125" style="143" customWidth="1"/>
    <col min="11524" max="11524" width="25.5" style="143" customWidth="1"/>
    <col min="11525" max="11525" width="28.6640625" style="143" customWidth="1"/>
    <col min="11526" max="11775" width="12.1640625" style="143"/>
    <col min="11776" max="11776" width="39.5" style="143" customWidth="1"/>
    <col min="11777" max="11777" width="16.33203125" style="143" customWidth="1"/>
    <col min="11778" max="11778" width="16" style="143" customWidth="1"/>
    <col min="11779" max="11779" width="14.33203125" style="143" customWidth="1"/>
    <col min="11780" max="11780" width="25.5" style="143" customWidth="1"/>
    <col min="11781" max="11781" width="28.6640625" style="143" customWidth="1"/>
    <col min="11782" max="12031" width="12.1640625" style="143"/>
    <col min="12032" max="12032" width="39.5" style="143" customWidth="1"/>
    <col min="12033" max="12033" width="16.33203125" style="143" customWidth="1"/>
    <col min="12034" max="12034" width="16" style="143" customWidth="1"/>
    <col min="12035" max="12035" width="14.33203125" style="143" customWidth="1"/>
    <col min="12036" max="12036" width="25.5" style="143" customWidth="1"/>
    <col min="12037" max="12037" width="28.6640625" style="143" customWidth="1"/>
    <col min="12038" max="12287" width="12.1640625" style="143"/>
    <col min="12288" max="12288" width="39.5" style="143" customWidth="1"/>
    <col min="12289" max="12289" width="16.33203125" style="143" customWidth="1"/>
    <col min="12290" max="12290" width="16" style="143" customWidth="1"/>
    <col min="12291" max="12291" width="14.33203125" style="143" customWidth="1"/>
    <col min="12292" max="12292" width="25.5" style="143" customWidth="1"/>
    <col min="12293" max="12293" width="28.6640625" style="143" customWidth="1"/>
    <col min="12294" max="12543" width="12.1640625" style="143"/>
    <col min="12544" max="12544" width="39.5" style="143" customWidth="1"/>
    <col min="12545" max="12545" width="16.33203125" style="143" customWidth="1"/>
    <col min="12546" max="12546" width="16" style="143" customWidth="1"/>
    <col min="12547" max="12547" width="14.33203125" style="143" customWidth="1"/>
    <col min="12548" max="12548" width="25.5" style="143" customWidth="1"/>
    <col min="12549" max="12549" width="28.6640625" style="143" customWidth="1"/>
    <col min="12550" max="12799" width="12.1640625" style="143"/>
    <col min="12800" max="12800" width="39.5" style="143" customWidth="1"/>
    <col min="12801" max="12801" width="16.33203125" style="143" customWidth="1"/>
    <col min="12802" max="12802" width="16" style="143" customWidth="1"/>
    <col min="12803" max="12803" width="14.33203125" style="143" customWidth="1"/>
    <col min="12804" max="12804" width="25.5" style="143" customWidth="1"/>
    <col min="12805" max="12805" width="28.6640625" style="143" customWidth="1"/>
    <col min="12806" max="13055" width="12.1640625" style="143"/>
    <col min="13056" max="13056" width="39.5" style="143" customWidth="1"/>
    <col min="13057" max="13057" width="16.33203125" style="143" customWidth="1"/>
    <col min="13058" max="13058" width="16" style="143" customWidth="1"/>
    <col min="13059" max="13059" width="14.33203125" style="143" customWidth="1"/>
    <col min="13060" max="13060" width="25.5" style="143" customWidth="1"/>
    <col min="13061" max="13061" width="28.6640625" style="143" customWidth="1"/>
    <col min="13062" max="13311" width="12.1640625" style="143"/>
    <col min="13312" max="13312" width="39.5" style="143" customWidth="1"/>
    <col min="13313" max="13313" width="16.33203125" style="143" customWidth="1"/>
    <col min="13314" max="13314" width="16" style="143" customWidth="1"/>
    <col min="13315" max="13315" width="14.33203125" style="143" customWidth="1"/>
    <col min="13316" max="13316" width="25.5" style="143" customWidth="1"/>
    <col min="13317" max="13317" width="28.6640625" style="143" customWidth="1"/>
    <col min="13318" max="13567" width="12.1640625" style="143"/>
    <col min="13568" max="13568" width="39.5" style="143" customWidth="1"/>
    <col min="13569" max="13569" width="16.33203125" style="143" customWidth="1"/>
    <col min="13570" max="13570" width="16" style="143" customWidth="1"/>
    <col min="13571" max="13571" width="14.33203125" style="143" customWidth="1"/>
    <col min="13572" max="13572" width="25.5" style="143" customWidth="1"/>
    <col min="13573" max="13573" width="28.6640625" style="143" customWidth="1"/>
    <col min="13574" max="13823" width="12.1640625" style="143"/>
    <col min="13824" max="13824" width="39.5" style="143" customWidth="1"/>
    <col min="13825" max="13825" width="16.33203125" style="143" customWidth="1"/>
    <col min="13826" max="13826" width="16" style="143" customWidth="1"/>
    <col min="13827" max="13827" width="14.33203125" style="143" customWidth="1"/>
    <col min="13828" max="13828" width="25.5" style="143" customWidth="1"/>
    <col min="13829" max="13829" width="28.6640625" style="143" customWidth="1"/>
    <col min="13830" max="14079" width="12.1640625" style="143"/>
    <col min="14080" max="14080" width="39.5" style="143" customWidth="1"/>
    <col min="14081" max="14081" width="16.33203125" style="143" customWidth="1"/>
    <col min="14082" max="14082" width="16" style="143" customWidth="1"/>
    <col min="14083" max="14083" width="14.33203125" style="143" customWidth="1"/>
    <col min="14084" max="14084" width="25.5" style="143" customWidth="1"/>
    <col min="14085" max="14085" width="28.6640625" style="143" customWidth="1"/>
    <col min="14086" max="14335" width="12.1640625" style="143"/>
    <col min="14336" max="14336" width="39.5" style="143" customWidth="1"/>
    <col min="14337" max="14337" width="16.33203125" style="143" customWidth="1"/>
    <col min="14338" max="14338" width="16" style="143" customWidth="1"/>
    <col min="14339" max="14339" width="14.33203125" style="143" customWidth="1"/>
    <col min="14340" max="14340" width="25.5" style="143" customWidth="1"/>
    <col min="14341" max="14341" width="28.6640625" style="143" customWidth="1"/>
    <col min="14342" max="14591" width="12.1640625" style="143"/>
    <col min="14592" max="14592" width="39.5" style="143" customWidth="1"/>
    <col min="14593" max="14593" width="16.33203125" style="143" customWidth="1"/>
    <col min="14594" max="14594" width="16" style="143" customWidth="1"/>
    <col min="14595" max="14595" width="14.33203125" style="143" customWidth="1"/>
    <col min="14596" max="14596" width="25.5" style="143" customWidth="1"/>
    <col min="14597" max="14597" width="28.6640625" style="143" customWidth="1"/>
    <col min="14598" max="14847" width="12.1640625" style="143"/>
    <col min="14848" max="14848" width="39.5" style="143" customWidth="1"/>
    <col min="14849" max="14849" width="16.33203125" style="143" customWidth="1"/>
    <col min="14850" max="14850" width="16" style="143" customWidth="1"/>
    <col min="14851" max="14851" width="14.33203125" style="143" customWidth="1"/>
    <col min="14852" max="14852" width="25.5" style="143" customWidth="1"/>
    <col min="14853" max="14853" width="28.6640625" style="143" customWidth="1"/>
    <col min="14854" max="15103" width="12.1640625" style="143"/>
    <col min="15104" max="15104" width="39.5" style="143" customWidth="1"/>
    <col min="15105" max="15105" width="16.33203125" style="143" customWidth="1"/>
    <col min="15106" max="15106" width="16" style="143" customWidth="1"/>
    <col min="15107" max="15107" width="14.33203125" style="143" customWidth="1"/>
    <col min="15108" max="15108" width="25.5" style="143" customWidth="1"/>
    <col min="15109" max="15109" width="28.6640625" style="143" customWidth="1"/>
    <col min="15110" max="15359" width="12.1640625" style="143"/>
    <col min="15360" max="15360" width="39.5" style="143" customWidth="1"/>
    <col min="15361" max="15361" width="16.33203125" style="143" customWidth="1"/>
    <col min="15362" max="15362" width="16" style="143" customWidth="1"/>
    <col min="15363" max="15363" width="14.33203125" style="143" customWidth="1"/>
    <col min="15364" max="15364" width="25.5" style="143" customWidth="1"/>
    <col min="15365" max="15365" width="28.6640625" style="143" customWidth="1"/>
    <col min="15366" max="15615" width="12.1640625" style="143"/>
    <col min="15616" max="15616" width="39.5" style="143" customWidth="1"/>
    <col min="15617" max="15617" width="16.33203125" style="143" customWidth="1"/>
    <col min="15618" max="15618" width="16" style="143" customWidth="1"/>
    <col min="15619" max="15619" width="14.33203125" style="143" customWidth="1"/>
    <col min="15620" max="15620" width="25.5" style="143" customWidth="1"/>
    <col min="15621" max="15621" width="28.6640625" style="143" customWidth="1"/>
    <col min="15622" max="15871" width="12.1640625" style="143"/>
    <col min="15872" max="15872" width="39.5" style="143" customWidth="1"/>
    <col min="15873" max="15873" width="16.33203125" style="143" customWidth="1"/>
    <col min="15874" max="15874" width="16" style="143" customWidth="1"/>
    <col min="15875" max="15875" width="14.33203125" style="143" customWidth="1"/>
    <col min="15876" max="15876" width="25.5" style="143" customWidth="1"/>
    <col min="15877" max="15877" width="28.6640625" style="143" customWidth="1"/>
    <col min="15878" max="16127" width="12.1640625" style="143"/>
    <col min="16128" max="16128" width="39.5" style="143" customWidth="1"/>
    <col min="16129" max="16129" width="16.33203125" style="143" customWidth="1"/>
    <col min="16130" max="16130" width="16" style="143" customWidth="1"/>
    <col min="16131" max="16131" width="14.33203125" style="143" customWidth="1"/>
    <col min="16132" max="16132" width="25.5" style="143" customWidth="1"/>
    <col min="16133" max="16133" width="28.6640625" style="143" customWidth="1"/>
    <col min="16134" max="16384" width="12.1640625" style="143"/>
  </cols>
  <sheetData>
    <row r="1" spans="1:4" ht="19.5" customHeight="1">
      <c r="A1" s="142" t="s">
        <v>632</v>
      </c>
      <c r="B1" s="142"/>
      <c r="C1" s="142"/>
      <c r="D1" s="142"/>
    </row>
    <row r="2" spans="1:4" ht="37.5" customHeight="1">
      <c r="A2" s="414" t="s">
        <v>18</v>
      </c>
      <c r="B2" s="414"/>
      <c r="C2" s="414"/>
      <c r="D2" s="414"/>
    </row>
    <row r="3" spans="1:4" s="142" customFormat="1" ht="19.5" customHeight="1">
      <c r="A3" s="144"/>
      <c r="B3" s="145"/>
      <c r="C3" s="146"/>
      <c r="D3" s="147" t="s">
        <v>35</v>
      </c>
    </row>
    <row r="4" spans="1:4" s="142" customFormat="1" ht="27.95" customHeight="1">
      <c r="A4" s="148" t="s">
        <v>615</v>
      </c>
      <c r="B4" s="107" t="s">
        <v>271</v>
      </c>
      <c r="C4" s="107" t="s">
        <v>272</v>
      </c>
      <c r="D4" s="108" t="s">
        <v>273</v>
      </c>
    </row>
    <row r="5" spans="1:4" s="142" customFormat="1" ht="19.5" customHeight="1">
      <c r="A5" s="177" t="s">
        <v>616</v>
      </c>
      <c r="B5" s="163"/>
      <c r="C5" s="163"/>
      <c r="D5" s="20"/>
    </row>
    <row r="6" spans="1:4" s="142" customFormat="1" ht="19.5" customHeight="1">
      <c r="A6" s="177" t="s">
        <v>187</v>
      </c>
      <c r="B6" s="163"/>
      <c r="C6" s="163"/>
      <c r="D6" s="178"/>
    </row>
    <row r="7" spans="1:4" s="142" customFormat="1" ht="19.5" customHeight="1">
      <c r="A7" s="177" t="s">
        <v>190</v>
      </c>
      <c r="B7" s="163"/>
      <c r="C7" s="163"/>
      <c r="D7" s="178"/>
    </row>
    <row r="8" spans="1:4" s="142" customFormat="1" ht="19.5" customHeight="1">
      <c r="A8" s="177" t="s">
        <v>193</v>
      </c>
      <c r="B8" s="163">
        <f>SUM(B9:B10)</f>
        <v>168001.79</v>
      </c>
      <c r="C8" s="163">
        <f>SUM(C9:C10)</f>
        <v>0</v>
      </c>
      <c r="D8" s="178"/>
    </row>
    <row r="9" spans="1:4" s="142" customFormat="1" ht="19.5" customHeight="1">
      <c r="A9" s="149" t="s">
        <v>617</v>
      </c>
      <c r="B9" s="163">
        <v>148788.39000000001</v>
      </c>
      <c r="C9" s="163"/>
      <c r="D9" s="178"/>
    </row>
    <row r="10" spans="1:4" s="142" customFormat="1" ht="19.5" customHeight="1">
      <c r="A10" s="149" t="s">
        <v>618</v>
      </c>
      <c r="B10" s="163">
        <v>19213.400000000001</v>
      </c>
      <c r="C10" s="163">
        <f>'13'!C5*131/150</f>
        <v>0</v>
      </c>
      <c r="D10" s="20"/>
    </row>
    <row r="11" spans="1:4" s="142" customFormat="1" ht="19.5" customHeight="1">
      <c r="A11" s="177" t="s">
        <v>201</v>
      </c>
      <c r="B11" s="163"/>
      <c r="C11" s="163"/>
      <c r="D11" s="178"/>
    </row>
    <row r="12" spans="1:4" s="142" customFormat="1" ht="19.5" customHeight="1">
      <c r="A12" s="177" t="s">
        <v>207</v>
      </c>
      <c r="B12" s="163"/>
      <c r="C12" s="163"/>
      <c r="D12" s="178"/>
    </row>
    <row r="13" spans="1:4" s="142" customFormat="1" ht="19.5" customHeight="1">
      <c r="A13" s="177" t="s">
        <v>619</v>
      </c>
      <c r="B13" s="163"/>
      <c r="C13" s="163"/>
      <c r="D13" s="178"/>
    </row>
    <row r="14" spans="1:4" s="142" customFormat="1" ht="19.5" customHeight="1">
      <c r="A14" s="177" t="s">
        <v>620</v>
      </c>
      <c r="B14" s="163"/>
      <c r="C14" s="163"/>
      <c r="D14" s="178"/>
    </row>
    <row r="15" spans="1:4" s="142" customFormat="1" ht="19.5" customHeight="1">
      <c r="A15" s="177" t="s">
        <v>621</v>
      </c>
      <c r="B15" s="163"/>
      <c r="C15" s="163"/>
      <c r="D15" s="178"/>
    </row>
    <row r="16" spans="1:4" s="142" customFormat="1" ht="19.5" customHeight="1">
      <c r="A16" s="177" t="s">
        <v>622</v>
      </c>
      <c r="B16" s="163"/>
      <c r="C16" s="163"/>
      <c r="D16" s="178"/>
    </row>
    <row r="17" spans="1:4" s="142" customFormat="1" ht="19.5" customHeight="1">
      <c r="A17" s="154" t="s">
        <v>623</v>
      </c>
      <c r="B17" s="179">
        <f>B8</f>
        <v>168001.79</v>
      </c>
      <c r="C17" s="179">
        <f>C8</f>
        <v>0</v>
      </c>
      <c r="D17" s="180"/>
    </row>
    <row r="18" spans="1:4" s="142" customFormat="1" ht="19.5" customHeight="1">
      <c r="A18" s="181" t="s">
        <v>624</v>
      </c>
      <c r="B18" s="163"/>
      <c r="C18" s="163"/>
      <c r="D18" s="182"/>
    </row>
    <row r="19" spans="1:4" s="142" customFormat="1" ht="19.5" customHeight="1">
      <c r="A19" s="181" t="s">
        <v>633</v>
      </c>
      <c r="B19" s="163">
        <f>SUM(B20:B23)</f>
        <v>0</v>
      </c>
      <c r="C19" s="163">
        <f>SUM(C20:C23)</f>
        <v>0</v>
      </c>
      <c r="D19" s="182"/>
    </row>
    <row r="20" spans="1:4" s="142" customFormat="1" ht="19.5" customHeight="1">
      <c r="A20" s="181" t="s">
        <v>634</v>
      </c>
      <c r="B20" s="163"/>
      <c r="C20" s="163"/>
      <c r="D20" s="182"/>
    </row>
    <row r="21" spans="1:4" s="142" customFormat="1" ht="19.5" customHeight="1">
      <c r="A21" s="181" t="s">
        <v>635</v>
      </c>
      <c r="B21" s="163"/>
      <c r="C21" s="163"/>
      <c r="D21" s="182"/>
    </row>
    <row r="22" spans="1:4" s="176" customFormat="1" ht="19.5" customHeight="1">
      <c r="A22" s="181" t="s">
        <v>636</v>
      </c>
      <c r="B22" s="163"/>
      <c r="C22" s="163"/>
      <c r="D22" s="183"/>
    </row>
    <row r="23" spans="1:4" s="176" customFormat="1" ht="19.5" customHeight="1">
      <c r="A23" s="181" t="s">
        <v>637</v>
      </c>
      <c r="B23" s="163"/>
      <c r="C23" s="163"/>
      <c r="D23" s="183"/>
    </row>
    <row r="24" spans="1:4" s="142" customFormat="1" ht="19.5" customHeight="1">
      <c r="A24" s="154" t="s">
        <v>630</v>
      </c>
      <c r="B24" s="179">
        <f>B17+B18+B19</f>
        <v>168001.79</v>
      </c>
      <c r="C24" s="179">
        <f>C17+C18+C19</f>
        <v>0</v>
      </c>
      <c r="D24" s="184"/>
    </row>
    <row r="25" spans="1:4" ht="21" customHeight="1">
      <c r="A25" s="185" t="s">
        <v>296</v>
      </c>
      <c r="B25" s="145"/>
      <c r="C25" s="145"/>
      <c r="D25" s="145"/>
    </row>
    <row r="26" spans="1:4" ht="15">
      <c r="A26" s="22"/>
      <c r="C26" s="157"/>
    </row>
  </sheetData>
  <mergeCells count="1">
    <mergeCell ref="A2:D2"/>
  </mergeCells>
  <phoneticPr fontId="0" type="noConversion"/>
  <printOptions horizontalCentered="1" verticalCentered="1"/>
  <pageMargins left="0.23622047244094499" right="0.23622047244094499" top="0" bottom="0" header="0" footer="0"/>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sheetPr codeName="Sheet27"/>
  <dimension ref="A1:D77"/>
  <sheetViews>
    <sheetView view="pageBreakPreview" topLeftCell="A52" workbookViewId="0">
      <selection activeCell="B26" sqref="B26"/>
    </sheetView>
  </sheetViews>
  <sheetFormatPr defaultColWidth="9" defaultRowHeight="15"/>
  <cols>
    <col min="1" max="1" width="60" style="1" customWidth="1"/>
    <col min="2" max="3" width="21.1640625" style="1" customWidth="1"/>
    <col min="4" max="256" width="9.33203125" style="1"/>
    <col min="257" max="257" width="73" style="1" customWidth="1"/>
    <col min="258" max="258" width="36.1640625" style="1" customWidth="1"/>
    <col min="259" max="259" width="32" style="1" customWidth="1"/>
    <col min="260" max="512" width="9.33203125" style="1"/>
    <col min="513" max="513" width="73" style="1" customWidth="1"/>
    <col min="514" max="514" width="36.1640625" style="1" customWidth="1"/>
    <col min="515" max="515" width="32" style="1" customWidth="1"/>
    <col min="516" max="768" width="9.33203125" style="1"/>
    <col min="769" max="769" width="73" style="1" customWidth="1"/>
    <col min="770" max="770" width="36.1640625" style="1" customWidth="1"/>
    <col min="771" max="771" width="32" style="1" customWidth="1"/>
    <col min="772" max="1024" width="9.33203125" style="1"/>
    <col min="1025" max="1025" width="73" style="1" customWidth="1"/>
    <col min="1026" max="1026" width="36.1640625" style="1" customWidth="1"/>
    <col min="1027" max="1027" width="32" style="1" customWidth="1"/>
    <col min="1028" max="1280" width="9.33203125" style="1"/>
    <col min="1281" max="1281" width="73" style="1" customWidth="1"/>
    <col min="1282" max="1282" width="36.1640625" style="1" customWidth="1"/>
    <col min="1283" max="1283" width="32" style="1" customWidth="1"/>
    <col min="1284" max="1536" width="9.33203125" style="1"/>
    <col min="1537" max="1537" width="73" style="1" customWidth="1"/>
    <col min="1538" max="1538" width="36.1640625" style="1" customWidth="1"/>
    <col min="1539" max="1539" width="32" style="1" customWidth="1"/>
    <col min="1540" max="1792" width="9.33203125" style="1"/>
    <col min="1793" max="1793" width="73" style="1" customWidth="1"/>
    <col min="1794" max="1794" width="36.1640625" style="1" customWidth="1"/>
    <col min="1795" max="1795" width="32" style="1" customWidth="1"/>
    <col min="1796" max="2048" width="9.33203125" style="1"/>
    <col min="2049" max="2049" width="73" style="1" customWidth="1"/>
    <col min="2050" max="2050" width="36.1640625" style="1" customWidth="1"/>
    <col min="2051" max="2051" width="32" style="1" customWidth="1"/>
    <col min="2052" max="2304" width="9.33203125" style="1"/>
    <col min="2305" max="2305" width="73" style="1" customWidth="1"/>
    <col min="2306" max="2306" width="36.1640625" style="1" customWidth="1"/>
    <col min="2307" max="2307" width="32" style="1" customWidth="1"/>
    <col min="2308" max="2560" width="9.33203125" style="1"/>
    <col min="2561" max="2561" width="73" style="1" customWidth="1"/>
    <col min="2562" max="2562" width="36.1640625" style="1" customWidth="1"/>
    <col min="2563" max="2563" width="32" style="1" customWidth="1"/>
    <col min="2564" max="2816" width="9.33203125" style="1"/>
    <col min="2817" max="2817" width="73" style="1" customWidth="1"/>
    <col min="2818" max="2818" width="36.1640625" style="1" customWidth="1"/>
    <col min="2819" max="2819" width="32" style="1" customWidth="1"/>
    <col min="2820" max="3072" width="9.33203125" style="1"/>
    <col min="3073" max="3073" width="73" style="1" customWidth="1"/>
    <col min="3074" max="3074" width="36.1640625" style="1" customWidth="1"/>
    <col min="3075" max="3075" width="32" style="1" customWidth="1"/>
    <col min="3076" max="3328" width="9.33203125" style="1"/>
    <col min="3329" max="3329" width="73" style="1" customWidth="1"/>
    <col min="3330" max="3330" width="36.1640625" style="1" customWidth="1"/>
    <col min="3331" max="3331" width="32" style="1" customWidth="1"/>
    <col min="3332" max="3584" width="9.33203125" style="1"/>
    <col min="3585" max="3585" width="73" style="1" customWidth="1"/>
    <col min="3586" max="3586" width="36.1640625" style="1" customWidth="1"/>
    <col min="3587" max="3587" width="32" style="1" customWidth="1"/>
    <col min="3588" max="3840" width="9.33203125" style="1"/>
    <col min="3841" max="3841" width="73" style="1" customWidth="1"/>
    <col min="3842" max="3842" width="36.1640625" style="1" customWidth="1"/>
    <col min="3843" max="3843" width="32" style="1" customWidth="1"/>
    <col min="3844" max="4096" width="9.33203125" style="1"/>
    <col min="4097" max="4097" width="73" style="1" customWidth="1"/>
    <col min="4098" max="4098" width="36.1640625" style="1" customWidth="1"/>
    <col min="4099" max="4099" width="32" style="1" customWidth="1"/>
    <col min="4100" max="4352" width="9.33203125" style="1"/>
    <col min="4353" max="4353" width="73" style="1" customWidth="1"/>
    <col min="4354" max="4354" width="36.1640625" style="1" customWidth="1"/>
    <col min="4355" max="4355" width="32" style="1" customWidth="1"/>
    <col min="4356" max="4608" width="9.33203125" style="1"/>
    <col min="4609" max="4609" width="73" style="1" customWidth="1"/>
    <col min="4610" max="4610" width="36.1640625" style="1" customWidth="1"/>
    <col min="4611" max="4611" width="32" style="1" customWidth="1"/>
    <col min="4612" max="4864" width="9.33203125" style="1"/>
    <col min="4865" max="4865" width="73" style="1" customWidth="1"/>
    <col min="4866" max="4866" width="36.1640625" style="1" customWidth="1"/>
    <col min="4867" max="4867" width="32" style="1" customWidth="1"/>
    <col min="4868" max="5120" width="9.33203125" style="1"/>
    <col min="5121" max="5121" width="73" style="1" customWidth="1"/>
    <col min="5122" max="5122" width="36.1640625" style="1" customWidth="1"/>
    <col min="5123" max="5123" width="32" style="1" customWidth="1"/>
    <col min="5124" max="5376" width="9.33203125" style="1"/>
    <col min="5377" max="5377" width="73" style="1" customWidth="1"/>
    <col min="5378" max="5378" width="36.1640625" style="1" customWidth="1"/>
    <col min="5379" max="5379" width="32" style="1" customWidth="1"/>
    <col min="5380" max="5632" width="9.33203125" style="1"/>
    <col min="5633" max="5633" width="73" style="1" customWidth="1"/>
    <col min="5634" max="5634" width="36.1640625" style="1" customWidth="1"/>
    <col min="5635" max="5635" width="32" style="1" customWidth="1"/>
    <col min="5636" max="5888" width="9.33203125" style="1"/>
    <col min="5889" max="5889" width="73" style="1" customWidth="1"/>
    <col min="5890" max="5890" width="36.1640625" style="1" customWidth="1"/>
    <col min="5891" max="5891" width="32" style="1" customWidth="1"/>
    <col min="5892" max="6144" width="9.33203125" style="1"/>
    <col min="6145" max="6145" width="73" style="1" customWidth="1"/>
    <col min="6146" max="6146" width="36.1640625" style="1" customWidth="1"/>
    <col min="6147" max="6147" width="32" style="1" customWidth="1"/>
    <col min="6148" max="6400" width="9.33203125" style="1"/>
    <col min="6401" max="6401" width="73" style="1" customWidth="1"/>
    <col min="6402" max="6402" width="36.1640625" style="1" customWidth="1"/>
    <col min="6403" max="6403" width="32" style="1" customWidth="1"/>
    <col min="6404" max="6656" width="9.33203125" style="1"/>
    <col min="6657" max="6657" width="73" style="1" customWidth="1"/>
    <col min="6658" max="6658" width="36.1640625" style="1" customWidth="1"/>
    <col min="6659" max="6659" width="32" style="1" customWidth="1"/>
    <col min="6660" max="6912" width="9.33203125" style="1"/>
    <col min="6913" max="6913" width="73" style="1" customWidth="1"/>
    <col min="6914" max="6914" width="36.1640625" style="1" customWidth="1"/>
    <col min="6915" max="6915" width="32" style="1" customWidth="1"/>
    <col min="6916" max="7168" width="9.33203125" style="1"/>
    <col min="7169" max="7169" width="73" style="1" customWidth="1"/>
    <col min="7170" max="7170" width="36.1640625" style="1" customWidth="1"/>
    <col min="7171" max="7171" width="32" style="1" customWidth="1"/>
    <col min="7172" max="7424" width="9.33203125" style="1"/>
    <col min="7425" max="7425" width="73" style="1" customWidth="1"/>
    <col min="7426" max="7426" width="36.1640625" style="1" customWidth="1"/>
    <col min="7427" max="7427" width="32" style="1" customWidth="1"/>
    <col min="7428" max="7680" width="9.33203125" style="1"/>
    <col min="7681" max="7681" width="73" style="1" customWidth="1"/>
    <col min="7682" max="7682" width="36.1640625" style="1" customWidth="1"/>
    <col min="7683" max="7683" width="32" style="1" customWidth="1"/>
    <col min="7684" max="7936" width="9.33203125" style="1"/>
    <col min="7937" max="7937" width="73" style="1" customWidth="1"/>
    <col min="7938" max="7938" width="36.1640625" style="1" customWidth="1"/>
    <col min="7939" max="7939" width="32" style="1" customWidth="1"/>
    <col min="7940" max="8192" width="9.33203125" style="1"/>
    <col min="8193" max="8193" width="73" style="1" customWidth="1"/>
    <col min="8194" max="8194" width="36.1640625" style="1" customWidth="1"/>
    <col min="8195" max="8195" width="32" style="1" customWidth="1"/>
    <col min="8196" max="8448" width="9.33203125" style="1"/>
    <col min="8449" max="8449" width="73" style="1" customWidth="1"/>
    <col min="8450" max="8450" width="36.1640625" style="1" customWidth="1"/>
    <col min="8451" max="8451" width="32" style="1" customWidth="1"/>
    <col min="8452" max="8704" width="9.33203125" style="1"/>
    <col min="8705" max="8705" width="73" style="1" customWidth="1"/>
    <col min="8706" max="8706" width="36.1640625" style="1" customWidth="1"/>
    <col min="8707" max="8707" width="32" style="1" customWidth="1"/>
    <col min="8708" max="8960" width="9.33203125" style="1"/>
    <col min="8961" max="8961" width="73" style="1" customWidth="1"/>
    <col min="8962" max="8962" width="36.1640625" style="1" customWidth="1"/>
    <col min="8963" max="8963" width="32" style="1" customWidth="1"/>
    <col min="8964" max="9216" width="9.33203125" style="1"/>
    <col min="9217" max="9217" width="73" style="1" customWidth="1"/>
    <col min="9218" max="9218" width="36.1640625" style="1" customWidth="1"/>
    <col min="9219" max="9219" width="32" style="1" customWidth="1"/>
    <col min="9220" max="9472" width="9.33203125" style="1"/>
    <col min="9473" max="9473" width="73" style="1" customWidth="1"/>
    <col min="9474" max="9474" width="36.1640625" style="1" customWidth="1"/>
    <col min="9475" max="9475" width="32" style="1" customWidth="1"/>
    <col min="9476" max="9728" width="9.33203125" style="1"/>
    <col min="9729" max="9729" width="73" style="1" customWidth="1"/>
    <col min="9730" max="9730" width="36.1640625" style="1" customWidth="1"/>
    <col min="9731" max="9731" width="32" style="1" customWidth="1"/>
    <col min="9732" max="9984" width="9.33203125" style="1"/>
    <col min="9985" max="9985" width="73" style="1" customWidth="1"/>
    <col min="9986" max="9986" width="36.1640625" style="1" customWidth="1"/>
    <col min="9987" max="9987" width="32" style="1" customWidth="1"/>
    <col min="9988" max="10240" width="9.33203125" style="1"/>
    <col min="10241" max="10241" width="73" style="1" customWidth="1"/>
    <col min="10242" max="10242" width="36.1640625" style="1" customWidth="1"/>
    <col min="10243" max="10243" width="32" style="1" customWidth="1"/>
    <col min="10244" max="10496" width="9.33203125" style="1"/>
    <col min="10497" max="10497" width="73" style="1" customWidth="1"/>
    <col min="10498" max="10498" width="36.1640625" style="1" customWidth="1"/>
    <col min="10499" max="10499" width="32" style="1" customWidth="1"/>
    <col min="10500" max="10752" width="9.33203125" style="1"/>
    <col min="10753" max="10753" width="73" style="1" customWidth="1"/>
    <col min="10754" max="10754" width="36.1640625" style="1" customWidth="1"/>
    <col min="10755" max="10755" width="32" style="1" customWidth="1"/>
    <col min="10756" max="11008" width="9.33203125" style="1"/>
    <col min="11009" max="11009" width="73" style="1" customWidth="1"/>
    <col min="11010" max="11010" width="36.1640625" style="1" customWidth="1"/>
    <col min="11011" max="11011" width="32" style="1" customWidth="1"/>
    <col min="11012" max="11264" width="9.33203125" style="1"/>
    <col min="11265" max="11265" width="73" style="1" customWidth="1"/>
    <col min="11266" max="11266" width="36.1640625" style="1" customWidth="1"/>
    <col min="11267" max="11267" width="32" style="1" customWidth="1"/>
    <col min="11268" max="11520" width="9.33203125" style="1"/>
    <col min="11521" max="11521" width="73" style="1" customWidth="1"/>
    <col min="11522" max="11522" width="36.1640625" style="1" customWidth="1"/>
    <col min="11523" max="11523" width="32" style="1" customWidth="1"/>
    <col min="11524" max="11776" width="9.33203125" style="1"/>
    <col min="11777" max="11777" width="73" style="1" customWidth="1"/>
    <col min="11778" max="11778" width="36.1640625" style="1" customWidth="1"/>
    <col min="11779" max="11779" width="32" style="1" customWidth="1"/>
    <col min="11780" max="12032" width="9.33203125" style="1"/>
    <col min="12033" max="12033" width="73" style="1" customWidth="1"/>
    <col min="12034" max="12034" width="36.1640625" style="1" customWidth="1"/>
    <col min="12035" max="12035" width="32" style="1" customWidth="1"/>
    <col min="12036" max="12288" width="9.33203125" style="1"/>
    <col min="12289" max="12289" width="73" style="1" customWidth="1"/>
    <col min="12290" max="12290" width="36.1640625" style="1" customWidth="1"/>
    <col min="12291" max="12291" width="32" style="1" customWidth="1"/>
    <col min="12292" max="12544" width="9.33203125" style="1"/>
    <col min="12545" max="12545" width="73" style="1" customWidth="1"/>
    <col min="12546" max="12546" width="36.1640625" style="1" customWidth="1"/>
    <col min="12547" max="12547" width="32" style="1" customWidth="1"/>
    <col min="12548" max="12800" width="9.33203125" style="1"/>
    <col min="12801" max="12801" width="73" style="1" customWidth="1"/>
    <col min="12802" max="12802" width="36.1640625" style="1" customWidth="1"/>
    <col min="12803" max="12803" width="32" style="1" customWidth="1"/>
    <col min="12804" max="13056" width="9.33203125" style="1"/>
    <col min="13057" max="13057" width="73" style="1" customWidth="1"/>
    <col min="13058" max="13058" width="36.1640625" style="1" customWidth="1"/>
    <col min="13059" max="13059" width="32" style="1" customWidth="1"/>
    <col min="13060" max="13312" width="9.33203125" style="1"/>
    <col min="13313" max="13313" width="73" style="1" customWidth="1"/>
    <col min="13314" max="13314" width="36.1640625" style="1" customWidth="1"/>
    <col min="13315" max="13315" width="32" style="1" customWidth="1"/>
    <col min="13316" max="13568" width="9.33203125" style="1"/>
    <col min="13569" max="13569" width="73" style="1" customWidth="1"/>
    <col min="13570" max="13570" width="36.1640625" style="1" customWidth="1"/>
    <col min="13571" max="13571" width="32" style="1" customWidth="1"/>
    <col min="13572" max="13824" width="9.33203125" style="1"/>
    <col min="13825" max="13825" width="73" style="1" customWidth="1"/>
    <col min="13826" max="13826" width="36.1640625" style="1" customWidth="1"/>
    <col min="13827" max="13827" width="32" style="1" customWidth="1"/>
    <col min="13828" max="14080" width="9.33203125" style="1"/>
    <col min="14081" max="14081" width="73" style="1" customWidth="1"/>
    <col min="14082" max="14082" width="36.1640625" style="1" customWidth="1"/>
    <col min="14083" max="14083" width="32" style="1" customWidth="1"/>
    <col min="14084" max="14336" width="9.33203125" style="1"/>
    <col min="14337" max="14337" width="73" style="1" customWidth="1"/>
    <col min="14338" max="14338" width="36.1640625" style="1" customWidth="1"/>
    <col min="14339" max="14339" width="32" style="1" customWidth="1"/>
    <col min="14340" max="14592" width="9.33203125" style="1"/>
    <col min="14593" max="14593" width="73" style="1" customWidth="1"/>
    <col min="14594" max="14594" width="36.1640625" style="1" customWidth="1"/>
    <col min="14595" max="14595" width="32" style="1" customWidth="1"/>
    <col min="14596" max="14848" width="9.33203125" style="1"/>
    <col min="14849" max="14849" width="73" style="1" customWidth="1"/>
    <col min="14850" max="14850" width="36.1640625" style="1" customWidth="1"/>
    <col min="14851" max="14851" width="32" style="1" customWidth="1"/>
    <col min="14852" max="15104" width="9.33203125" style="1"/>
    <col min="15105" max="15105" width="73" style="1" customWidth="1"/>
    <col min="15106" max="15106" width="36.1640625" style="1" customWidth="1"/>
    <col min="15107" max="15107" width="32" style="1" customWidth="1"/>
    <col min="15108" max="15360" width="9.33203125" style="1"/>
    <col min="15361" max="15361" width="73" style="1" customWidth="1"/>
    <col min="15362" max="15362" width="36.1640625" style="1" customWidth="1"/>
    <col min="15363" max="15363" width="32" style="1" customWidth="1"/>
    <col min="15364" max="15616" width="9.33203125" style="1"/>
    <col min="15617" max="15617" width="73" style="1" customWidth="1"/>
    <col min="15618" max="15618" width="36.1640625" style="1" customWidth="1"/>
    <col min="15619" max="15619" width="32" style="1" customWidth="1"/>
    <col min="15620" max="15872" width="9.33203125" style="1"/>
    <col min="15873" max="15873" width="73" style="1" customWidth="1"/>
    <col min="15874" max="15874" width="36.1640625" style="1" customWidth="1"/>
    <col min="15875" max="15875" width="32" style="1" customWidth="1"/>
    <col min="15876" max="16128" width="9.33203125" style="1"/>
    <col min="16129" max="16129" width="73" style="1" customWidth="1"/>
    <col min="16130" max="16130" width="36.1640625" style="1" customWidth="1"/>
    <col min="16131" max="16131" width="32" style="1" customWidth="1"/>
    <col min="16132" max="16384" width="9.33203125" style="1"/>
  </cols>
  <sheetData>
    <row r="1" spans="1:4" ht="15.75">
      <c r="A1" s="92" t="s">
        <v>638</v>
      </c>
      <c r="B1" s="170"/>
      <c r="C1" s="170"/>
      <c r="D1" s="171"/>
    </row>
    <row r="2" spans="1:4" ht="46.5" customHeight="1">
      <c r="A2" s="405" t="s">
        <v>639</v>
      </c>
      <c r="B2" s="405"/>
      <c r="C2" s="405"/>
    </row>
    <row r="3" spans="1:4" ht="15.75">
      <c r="A3" s="406" t="s">
        <v>35</v>
      </c>
      <c r="B3" s="406"/>
      <c r="C3" s="406"/>
    </row>
    <row r="4" spans="1:4" ht="18" customHeight="1">
      <c r="A4" s="82" t="s">
        <v>354</v>
      </c>
      <c r="B4" s="82" t="s">
        <v>271</v>
      </c>
      <c r="C4" s="82" t="s">
        <v>272</v>
      </c>
    </row>
    <row r="5" spans="1:4" ht="17.25" customHeight="1">
      <c r="A5" s="172" t="s">
        <v>640</v>
      </c>
      <c r="B5" s="173">
        <f t="shared" ref="B5:C5" si="0">B6+B11+B22+B30+B37+B41+B44+B48+B51+B57+B61+B66+B69+B72</f>
        <v>168001.79361600001</v>
      </c>
      <c r="C5" s="173">
        <f t="shared" si="0"/>
        <v>0</v>
      </c>
    </row>
    <row r="6" spans="1:4" ht="15.75">
      <c r="A6" s="174" t="s">
        <v>356</v>
      </c>
      <c r="B6" s="76">
        <f t="shared" ref="B6:C6" si="1">SUM(B7:B10)</f>
        <v>0</v>
      </c>
      <c r="C6" s="76">
        <f t="shared" si="1"/>
        <v>0</v>
      </c>
    </row>
    <row r="7" spans="1:4" ht="15.75">
      <c r="A7" s="175" t="s">
        <v>641</v>
      </c>
      <c r="B7" s="76"/>
      <c r="C7" s="76"/>
    </row>
    <row r="8" spans="1:4" ht="15.75">
      <c r="A8" s="175" t="s">
        <v>642</v>
      </c>
      <c r="B8" s="76"/>
      <c r="C8" s="76"/>
    </row>
    <row r="9" spans="1:4" ht="15.75">
      <c r="A9" s="175" t="s">
        <v>643</v>
      </c>
      <c r="B9" s="76"/>
      <c r="C9" s="76"/>
    </row>
    <row r="10" spans="1:4" ht="15.75">
      <c r="A10" s="175" t="s">
        <v>644</v>
      </c>
      <c r="B10" s="76"/>
      <c r="C10" s="76"/>
    </row>
    <row r="11" spans="1:4" s="169" customFormat="1" ht="15.75">
      <c r="A11" s="174" t="s">
        <v>361</v>
      </c>
      <c r="B11" s="76">
        <f t="shared" ref="B11:C11" si="2">SUM(B12:B21)</f>
        <v>0</v>
      </c>
      <c r="C11" s="76">
        <f t="shared" si="2"/>
        <v>0</v>
      </c>
    </row>
    <row r="12" spans="1:4" ht="15.75">
      <c r="A12" s="175" t="s">
        <v>645</v>
      </c>
      <c r="B12" s="76"/>
      <c r="C12" s="76"/>
    </row>
    <row r="13" spans="1:4" ht="15.75">
      <c r="A13" s="175" t="s">
        <v>646</v>
      </c>
      <c r="B13" s="76"/>
      <c r="C13" s="76"/>
    </row>
    <row r="14" spans="1:4" ht="15.75">
      <c r="A14" s="175" t="s">
        <v>647</v>
      </c>
      <c r="B14" s="76"/>
      <c r="C14" s="76"/>
    </row>
    <row r="15" spans="1:4" ht="15.75">
      <c r="A15" s="175" t="s">
        <v>648</v>
      </c>
      <c r="B15" s="76"/>
      <c r="C15" s="76"/>
    </row>
    <row r="16" spans="1:4" ht="15.75">
      <c r="A16" s="175" t="s">
        <v>649</v>
      </c>
      <c r="B16" s="76"/>
      <c r="C16" s="76"/>
    </row>
    <row r="17" spans="1:3" ht="15.75">
      <c r="A17" s="175" t="s">
        <v>650</v>
      </c>
      <c r="B17" s="76"/>
      <c r="C17" s="76"/>
    </row>
    <row r="18" spans="1:3" ht="15.75">
      <c r="A18" s="175" t="s">
        <v>651</v>
      </c>
      <c r="B18" s="76"/>
      <c r="C18" s="76"/>
    </row>
    <row r="19" spans="1:3" ht="15.75">
      <c r="A19" s="175" t="s">
        <v>652</v>
      </c>
      <c r="B19" s="76"/>
      <c r="C19" s="76"/>
    </row>
    <row r="20" spans="1:3" ht="15.75">
      <c r="A20" s="175" t="s">
        <v>653</v>
      </c>
      <c r="B20" s="76"/>
      <c r="C20" s="76"/>
    </row>
    <row r="21" spans="1:3" ht="15.75">
      <c r="A21" s="175" t="s">
        <v>654</v>
      </c>
      <c r="B21" s="76"/>
      <c r="C21" s="76"/>
    </row>
    <row r="22" spans="1:3" s="169" customFormat="1" ht="15.75">
      <c r="A22" s="174" t="s">
        <v>372</v>
      </c>
      <c r="B22" s="76">
        <f>SUM(B23:B29)</f>
        <v>168001.79361600001</v>
      </c>
      <c r="C22" s="76">
        <f t="shared" ref="C22" si="3">SUM(C23:C29)</f>
        <v>0</v>
      </c>
    </row>
    <row r="23" spans="1:3" ht="15.75">
      <c r="A23" s="175" t="s">
        <v>655</v>
      </c>
      <c r="B23" s="76"/>
      <c r="C23" s="76"/>
    </row>
    <row r="24" spans="1:3" ht="15.75">
      <c r="A24" s="175" t="s">
        <v>656</v>
      </c>
      <c r="B24" s="76">
        <v>6810</v>
      </c>
      <c r="C24" s="76"/>
    </row>
    <row r="25" spans="1:3" ht="15.75">
      <c r="A25" s="175" t="s">
        <v>657</v>
      </c>
      <c r="B25" s="76"/>
      <c r="C25" s="76"/>
    </row>
    <row r="26" spans="1:3" ht="15.75">
      <c r="A26" s="175" t="s">
        <v>658</v>
      </c>
      <c r="B26" s="163">
        <v>148788.39000000001</v>
      </c>
      <c r="C26" s="76"/>
    </row>
    <row r="27" spans="1:3" ht="15.75">
      <c r="A27" s="175" t="s">
        <v>659</v>
      </c>
      <c r="B27" s="76"/>
      <c r="C27" s="76"/>
    </row>
    <row r="28" spans="1:3" ht="15.75">
      <c r="A28" s="175" t="s">
        <v>660</v>
      </c>
      <c r="B28" s="76"/>
      <c r="C28" s="76"/>
    </row>
    <row r="29" spans="1:3" ht="15.75">
      <c r="A29" s="175" t="s">
        <v>661</v>
      </c>
      <c r="B29" s="163">
        <v>12403.403616</v>
      </c>
      <c r="C29" s="76">
        <f>'13'!C5*131/150</f>
        <v>0</v>
      </c>
    </row>
    <row r="30" spans="1:3" s="169" customFormat="1" ht="15.75">
      <c r="A30" s="174" t="s">
        <v>380</v>
      </c>
      <c r="B30" s="76">
        <f t="shared" ref="B30:C30" si="4">SUM(B31:B36)</f>
        <v>0</v>
      </c>
      <c r="C30" s="76">
        <f t="shared" si="4"/>
        <v>0</v>
      </c>
    </row>
    <row r="31" spans="1:3" ht="15.75">
      <c r="A31" s="175" t="s">
        <v>655</v>
      </c>
      <c r="B31" s="76"/>
      <c r="C31" s="76"/>
    </row>
    <row r="32" spans="1:3" ht="15.75">
      <c r="A32" s="175" t="s">
        <v>656</v>
      </c>
      <c r="B32" s="76"/>
      <c r="C32" s="76"/>
    </row>
    <row r="33" spans="1:3" ht="15.75">
      <c r="A33" s="175" t="s">
        <v>657</v>
      </c>
      <c r="B33" s="76"/>
      <c r="C33" s="76"/>
    </row>
    <row r="34" spans="1:3" ht="15.75">
      <c r="A34" s="175" t="s">
        <v>659</v>
      </c>
      <c r="B34" s="76"/>
      <c r="C34" s="76"/>
    </row>
    <row r="35" spans="1:3" ht="15.75">
      <c r="A35" s="175" t="s">
        <v>660</v>
      </c>
      <c r="B35" s="76"/>
      <c r="C35" s="76"/>
    </row>
    <row r="36" spans="1:3" ht="15.75">
      <c r="A36" s="175" t="s">
        <v>661</v>
      </c>
      <c r="B36" s="76"/>
      <c r="C36" s="76"/>
    </row>
    <row r="37" spans="1:3" s="169" customFormat="1" ht="15.75">
      <c r="A37" s="174" t="s">
        <v>381</v>
      </c>
      <c r="B37" s="76">
        <f t="shared" ref="B37:C37" si="5">SUM(B38:B40)</f>
        <v>0</v>
      </c>
      <c r="C37" s="76">
        <f t="shared" si="5"/>
        <v>0</v>
      </c>
    </row>
    <row r="38" spans="1:3" ht="15.75">
      <c r="A38" s="175" t="s">
        <v>662</v>
      </c>
      <c r="B38" s="76"/>
      <c r="C38" s="76"/>
    </row>
    <row r="39" spans="1:3" ht="15.75">
      <c r="A39" s="175" t="s">
        <v>663</v>
      </c>
      <c r="B39" s="76"/>
      <c r="C39" s="76"/>
    </row>
    <row r="40" spans="1:3" ht="15.75">
      <c r="A40" s="175" t="s">
        <v>664</v>
      </c>
      <c r="B40" s="76"/>
      <c r="C40" s="76"/>
    </row>
    <row r="41" spans="1:3" s="169" customFormat="1" ht="15.75">
      <c r="A41" s="174" t="s">
        <v>385</v>
      </c>
      <c r="B41" s="76">
        <f t="shared" ref="B41:C41" si="6">SUM(B42:B43)</f>
        <v>0</v>
      </c>
      <c r="C41" s="76">
        <f t="shared" si="6"/>
        <v>0</v>
      </c>
    </row>
    <row r="42" spans="1:3" ht="15.75">
      <c r="A42" s="175" t="s">
        <v>665</v>
      </c>
      <c r="B42" s="76"/>
      <c r="C42" s="76"/>
    </row>
    <row r="43" spans="1:3" ht="15.75">
      <c r="A43" s="175" t="s">
        <v>666</v>
      </c>
      <c r="B43" s="76"/>
      <c r="C43" s="76"/>
    </row>
    <row r="44" spans="1:3" s="169" customFormat="1" ht="15.75">
      <c r="A44" s="174" t="s">
        <v>388</v>
      </c>
      <c r="B44" s="76">
        <f t="shared" ref="B44:C44" si="7">SUM(B45:B47)</f>
        <v>0</v>
      </c>
      <c r="C44" s="76">
        <f t="shared" si="7"/>
        <v>0</v>
      </c>
    </row>
    <row r="45" spans="1:3" ht="15.75">
      <c r="A45" s="175" t="s">
        <v>667</v>
      </c>
      <c r="B45" s="76"/>
      <c r="C45" s="76"/>
    </row>
    <row r="46" spans="1:3" ht="15.75">
      <c r="A46" s="175" t="s">
        <v>668</v>
      </c>
      <c r="B46" s="76"/>
      <c r="C46" s="76"/>
    </row>
    <row r="47" spans="1:3" ht="15.75">
      <c r="A47" s="175" t="s">
        <v>669</v>
      </c>
      <c r="B47" s="76"/>
      <c r="C47" s="76"/>
    </row>
    <row r="48" spans="1:3" s="169" customFormat="1" ht="15.75">
      <c r="A48" s="174" t="s">
        <v>392</v>
      </c>
      <c r="B48" s="76">
        <f t="shared" ref="B48:C48" si="8">SUM(B49:B50)</f>
        <v>0</v>
      </c>
      <c r="C48" s="76">
        <f t="shared" si="8"/>
        <v>0</v>
      </c>
    </row>
    <row r="49" spans="1:3" ht="15.75">
      <c r="A49" s="175" t="s">
        <v>670</v>
      </c>
      <c r="B49" s="76"/>
      <c r="C49" s="76"/>
    </row>
    <row r="50" spans="1:3" ht="15.75">
      <c r="A50" s="175" t="s">
        <v>671</v>
      </c>
      <c r="B50" s="76"/>
      <c r="C50" s="76"/>
    </row>
    <row r="51" spans="1:3" s="169" customFormat="1" ht="15.75">
      <c r="A51" s="174" t="s">
        <v>395</v>
      </c>
      <c r="B51" s="76">
        <f t="shared" ref="B51:C51" si="9">SUM(B52:B56)</f>
        <v>0</v>
      </c>
      <c r="C51" s="76">
        <f t="shared" si="9"/>
        <v>0</v>
      </c>
    </row>
    <row r="52" spans="1:3" ht="15.75">
      <c r="A52" s="175" t="s">
        <v>672</v>
      </c>
      <c r="B52" s="76"/>
      <c r="C52" s="76"/>
    </row>
    <row r="53" spans="1:3" ht="15.75">
      <c r="A53" s="175" t="s">
        <v>673</v>
      </c>
      <c r="B53" s="76"/>
      <c r="C53" s="76"/>
    </row>
    <row r="54" spans="1:3" ht="15.75">
      <c r="A54" s="175" t="s">
        <v>674</v>
      </c>
      <c r="B54" s="76"/>
      <c r="C54" s="76"/>
    </row>
    <row r="55" spans="1:3" ht="15.75">
      <c r="A55" s="175" t="s">
        <v>675</v>
      </c>
      <c r="B55" s="76"/>
      <c r="C55" s="76"/>
    </row>
    <row r="56" spans="1:3" ht="15.75">
      <c r="A56" s="175" t="s">
        <v>676</v>
      </c>
      <c r="B56" s="76"/>
      <c r="C56" s="76"/>
    </row>
    <row r="57" spans="1:3" s="169" customFormat="1" ht="15.75">
      <c r="A57" s="174" t="s">
        <v>401</v>
      </c>
      <c r="B57" s="76">
        <f t="shared" ref="B57:C57" si="10">SUM(B58:B60)</f>
        <v>0</v>
      </c>
      <c r="C57" s="76">
        <f t="shared" si="10"/>
        <v>0</v>
      </c>
    </row>
    <row r="58" spans="1:3" ht="15.75">
      <c r="A58" s="175" t="s">
        <v>677</v>
      </c>
      <c r="B58" s="76"/>
      <c r="C58" s="76"/>
    </row>
    <row r="59" spans="1:3" ht="15.75">
      <c r="A59" s="175" t="s">
        <v>678</v>
      </c>
      <c r="B59" s="76"/>
      <c r="C59" s="76"/>
    </row>
    <row r="60" spans="1:3" ht="15.75">
      <c r="A60" s="175" t="s">
        <v>679</v>
      </c>
      <c r="B60" s="76"/>
      <c r="C60" s="76"/>
    </row>
    <row r="61" spans="1:3" s="169" customFormat="1" ht="15.75">
      <c r="A61" s="174" t="s">
        <v>405</v>
      </c>
      <c r="B61" s="76">
        <f t="shared" ref="B61:C61" si="11">SUM(B62:B65)</f>
        <v>0</v>
      </c>
      <c r="C61" s="76">
        <f t="shared" si="11"/>
        <v>0</v>
      </c>
    </row>
    <row r="62" spans="1:3" ht="15.75">
      <c r="A62" s="175" t="s">
        <v>680</v>
      </c>
      <c r="B62" s="76"/>
      <c r="C62" s="76"/>
    </row>
    <row r="63" spans="1:3" ht="15.75">
      <c r="A63" s="175" t="s">
        <v>681</v>
      </c>
      <c r="B63" s="76"/>
      <c r="C63" s="76"/>
    </row>
    <row r="64" spans="1:3" ht="15.75">
      <c r="A64" s="175" t="s">
        <v>682</v>
      </c>
      <c r="B64" s="76"/>
      <c r="C64" s="76"/>
    </row>
    <row r="65" spans="1:3" ht="15.75">
      <c r="A65" s="175" t="s">
        <v>683</v>
      </c>
      <c r="B65" s="76"/>
      <c r="C65" s="76"/>
    </row>
    <row r="66" spans="1:3" s="169" customFormat="1" ht="15.75">
      <c r="A66" s="174" t="s">
        <v>410</v>
      </c>
      <c r="B66" s="76">
        <f t="shared" ref="B66:C66" si="12">SUM(B67:B68)</f>
        <v>0</v>
      </c>
      <c r="C66" s="76">
        <f t="shared" si="12"/>
        <v>0</v>
      </c>
    </row>
    <row r="67" spans="1:3" ht="15.75">
      <c r="A67" s="175" t="s">
        <v>684</v>
      </c>
      <c r="B67" s="76"/>
      <c r="C67" s="76"/>
    </row>
    <row r="68" spans="1:3" ht="15.75">
      <c r="A68" s="175" t="s">
        <v>685</v>
      </c>
      <c r="B68" s="76"/>
      <c r="C68" s="76"/>
    </row>
    <row r="69" spans="1:3" s="169" customFormat="1" ht="15.75">
      <c r="A69" s="174" t="s">
        <v>413</v>
      </c>
      <c r="B69" s="76">
        <f t="shared" ref="B69:C69" si="13">SUM(B70:B71)</f>
        <v>0</v>
      </c>
      <c r="C69" s="76">
        <f t="shared" si="13"/>
        <v>0</v>
      </c>
    </row>
    <row r="70" spans="1:3" ht="15.75">
      <c r="A70" s="175" t="s">
        <v>686</v>
      </c>
      <c r="B70" s="76"/>
      <c r="C70" s="76"/>
    </row>
    <row r="71" spans="1:3" ht="15.75">
      <c r="A71" s="175" t="s">
        <v>687</v>
      </c>
      <c r="B71" s="76"/>
      <c r="C71" s="76"/>
    </row>
    <row r="72" spans="1:3" s="169" customFormat="1" ht="15.75">
      <c r="A72" s="174" t="s">
        <v>416</v>
      </c>
      <c r="B72" s="76">
        <f t="shared" ref="B72:C72" si="14">SUM(B73:B76)</f>
        <v>0</v>
      </c>
      <c r="C72" s="76">
        <f t="shared" si="14"/>
        <v>0</v>
      </c>
    </row>
    <row r="73" spans="1:3" ht="15.75">
      <c r="A73" s="175" t="s">
        <v>688</v>
      </c>
      <c r="B73" s="76"/>
      <c r="C73" s="76"/>
    </row>
    <row r="74" spans="1:3" ht="15.75">
      <c r="A74" s="175" t="s">
        <v>689</v>
      </c>
      <c r="B74" s="76"/>
      <c r="C74" s="76"/>
    </row>
    <row r="75" spans="1:3" ht="15.75">
      <c r="A75" s="175" t="s">
        <v>690</v>
      </c>
      <c r="B75" s="76"/>
      <c r="C75" s="76"/>
    </row>
    <row r="76" spans="1:3" ht="15.75">
      <c r="A76" s="175" t="s">
        <v>691</v>
      </c>
      <c r="B76" s="76"/>
      <c r="C76" s="76"/>
    </row>
    <row r="77" spans="1:3" ht="15.75">
      <c r="A77" s="140" t="s">
        <v>692</v>
      </c>
      <c r="B77" s="13"/>
      <c r="C77" s="13"/>
    </row>
  </sheetData>
  <mergeCells count="2">
    <mergeCell ref="A2:C2"/>
    <mergeCell ref="A3:C3"/>
  </mergeCells>
  <phoneticPr fontId="0" type="noConversion"/>
  <printOptions horizontalCentered="1"/>
  <pageMargins left="0.70866141732283505" right="0.70866141732283505" top="0.74803149606299202" bottom="0.74803149606299202" header="0.31496062992126" footer="0.31496062992126"/>
  <pageSetup paperSize="9" orientation="portrait" r:id="rId1"/>
</worksheet>
</file>

<file path=xl/worksheets/sheet28.xml><?xml version="1.0" encoding="utf-8"?>
<worksheet xmlns="http://schemas.openxmlformats.org/spreadsheetml/2006/main" xmlns:r="http://schemas.openxmlformats.org/officeDocument/2006/relationships">
  <sheetPr codeName="Sheet28"/>
  <dimension ref="A1:AQ37"/>
  <sheetViews>
    <sheetView showGridLines="0" showZeros="0" view="pageBreakPreview" zoomScale="85" workbookViewId="0">
      <selection activeCell="B12" sqref="B12"/>
    </sheetView>
  </sheetViews>
  <sheetFormatPr defaultColWidth="9" defaultRowHeight="12"/>
  <cols>
    <col min="1" max="1" width="67.6640625" style="15" customWidth="1"/>
    <col min="2" max="2" width="32.83203125" style="15" customWidth="1"/>
    <col min="3" max="3" width="33.33203125" style="15" customWidth="1"/>
    <col min="4" max="5" width="12" style="15" customWidth="1"/>
    <col min="6" max="10" width="8.5" style="15" customWidth="1"/>
    <col min="11" max="43" width="12" style="15" customWidth="1"/>
    <col min="44" max="16384" width="9" style="15"/>
  </cols>
  <sheetData>
    <row r="1" spans="1:43" ht="19.5" customHeight="1">
      <c r="A1" s="14" t="s">
        <v>693</v>
      </c>
    </row>
    <row r="2" spans="1:43" ht="23.85" customHeight="1">
      <c r="A2" s="394" t="s">
        <v>19</v>
      </c>
      <c r="B2" s="394"/>
      <c r="C2" s="394"/>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row>
    <row r="3" spans="1:43" ht="11.1" customHeight="1">
      <c r="A3" s="158"/>
      <c r="B3" s="158"/>
      <c r="C3" s="159"/>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row>
    <row r="4" spans="1:43" ht="27.95" customHeight="1">
      <c r="A4" s="108" t="s">
        <v>298</v>
      </c>
      <c r="B4" s="108" t="s">
        <v>271</v>
      </c>
      <c r="C4" s="108" t="s">
        <v>694</v>
      </c>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68"/>
    </row>
    <row r="5" spans="1:43" ht="19.5" customHeight="1">
      <c r="A5" s="160" t="s">
        <v>616</v>
      </c>
      <c r="B5" s="138"/>
      <c r="C5" s="138"/>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row>
    <row r="6" spans="1:43" ht="19.5" customHeight="1">
      <c r="A6" s="161" t="s">
        <v>695</v>
      </c>
      <c r="B6" s="138"/>
      <c r="C6" s="138"/>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row>
    <row r="7" spans="1:43" ht="19.5" customHeight="1">
      <c r="A7" s="161" t="s">
        <v>696</v>
      </c>
      <c r="B7" s="138"/>
      <c r="C7" s="138"/>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row>
    <row r="8" spans="1:43" ht="19.5" customHeight="1">
      <c r="A8" s="160" t="s">
        <v>187</v>
      </c>
      <c r="B8" s="162"/>
      <c r="C8" s="13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row>
    <row r="9" spans="1:43" ht="19.5" customHeight="1">
      <c r="A9" s="161" t="s">
        <v>697</v>
      </c>
      <c r="B9" s="162"/>
      <c r="C9" s="13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row>
    <row r="10" spans="1:43" ht="19.5" customHeight="1">
      <c r="A10" s="161" t="s">
        <v>698</v>
      </c>
      <c r="B10" s="162"/>
      <c r="C10" s="13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row>
    <row r="11" spans="1:43" ht="19.5" customHeight="1">
      <c r="A11" s="160" t="s">
        <v>699</v>
      </c>
      <c r="B11" s="163">
        <f>SUM(B12:B14)</f>
        <v>168001.79</v>
      </c>
      <c r="C11" s="163">
        <f>SUM(C12:C14)</f>
        <v>0</v>
      </c>
    </row>
    <row r="12" spans="1:43" ht="19.5" customHeight="1">
      <c r="A12" s="161" t="s">
        <v>700</v>
      </c>
      <c r="B12" s="163">
        <v>148788.39000000001</v>
      </c>
      <c r="C12" s="163"/>
    </row>
    <row r="13" spans="1:43" ht="19.5" customHeight="1">
      <c r="A13" s="161" t="s">
        <v>701</v>
      </c>
      <c r="B13" s="163"/>
      <c r="C13" s="163"/>
    </row>
    <row r="14" spans="1:43" ht="19.5" customHeight="1">
      <c r="A14" s="161" t="s">
        <v>702</v>
      </c>
      <c r="B14" s="163">
        <v>19213.400000000001</v>
      </c>
      <c r="C14" s="163">
        <f>'13'!C5*131/150</f>
        <v>0</v>
      </c>
    </row>
    <row r="15" spans="1:43" ht="19.5" customHeight="1">
      <c r="A15" s="160" t="s">
        <v>703</v>
      </c>
      <c r="B15" s="162"/>
      <c r="C15" s="134"/>
    </row>
    <row r="16" spans="1:43" ht="19.5" customHeight="1">
      <c r="A16" s="161" t="s">
        <v>704</v>
      </c>
      <c r="B16" s="162"/>
      <c r="C16" s="134"/>
    </row>
    <row r="17" spans="1:3" ht="19.5" customHeight="1">
      <c r="A17" s="161" t="s">
        <v>705</v>
      </c>
      <c r="B17" s="162"/>
      <c r="C17" s="134"/>
    </row>
    <row r="18" spans="1:3" ht="19.5" customHeight="1">
      <c r="A18" s="161" t="s">
        <v>706</v>
      </c>
      <c r="B18" s="162"/>
      <c r="C18" s="134"/>
    </row>
    <row r="19" spans="1:3" ht="19.5" customHeight="1">
      <c r="A19" s="161" t="s">
        <v>707</v>
      </c>
      <c r="B19" s="162"/>
      <c r="C19" s="134"/>
    </row>
    <row r="20" spans="1:3" ht="19.5" customHeight="1">
      <c r="A20" s="161" t="s">
        <v>708</v>
      </c>
      <c r="B20" s="162"/>
      <c r="C20" s="134"/>
    </row>
    <row r="21" spans="1:3" ht="19.5" customHeight="1">
      <c r="A21" s="161" t="s">
        <v>709</v>
      </c>
      <c r="B21" s="162"/>
      <c r="C21" s="134"/>
    </row>
    <row r="22" spans="1:3" ht="19.5" customHeight="1">
      <c r="A22" s="161" t="s">
        <v>710</v>
      </c>
      <c r="B22" s="162"/>
      <c r="C22" s="134"/>
    </row>
    <row r="23" spans="1:3" ht="19.5" customHeight="1">
      <c r="A23" s="160" t="s">
        <v>711</v>
      </c>
      <c r="B23" s="162"/>
      <c r="C23" s="134"/>
    </row>
    <row r="24" spans="1:3" ht="19.5" customHeight="1">
      <c r="A24" s="161" t="s">
        <v>712</v>
      </c>
      <c r="B24" s="162"/>
      <c r="C24" s="134"/>
    </row>
    <row r="25" spans="1:3" ht="19.5" customHeight="1">
      <c r="A25" s="161" t="s">
        <v>713</v>
      </c>
      <c r="B25" s="162"/>
      <c r="C25" s="134"/>
    </row>
    <row r="26" spans="1:3" ht="19.5" customHeight="1">
      <c r="A26" s="161" t="s">
        <v>714</v>
      </c>
      <c r="B26" s="162"/>
      <c r="C26" s="134"/>
    </row>
    <row r="27" spans="1:3" ht="19.5" customHeight="1">
      <c r="A27" s="161" t="s">
        <v>715</v>
      </c>
      <c r="B27" s="162"/>
      <c r="C27" s="134"/>
    </row>
    <row r="28" spans="1:3" ht="19.5" customHeight="1">
      <c r="A28" s="160" t="s">
        <v>716</v>
      </c>
      <c r="B28" s="162"/>
      <c r="C28" s="134"/>
    </row>
    <row r="29" spans="1:3" ht="19.5" customHeight="1">
      <c r="A29" s="164" t="s">
        <v>717</v>
      </c>
      <c r="B29" s="162"/>
      <c r="C29" s="134"/>
    </row>
    <row r="30" spans="1:3" ht="19.5" customHeight="1">
      <c r="A30" s="161" t="s">
        <v>718</v>
      </c>
      <c r="B30" s="162"/>
      <c r="C30" s="134"/>
    </row>
    <row r="31" spans="1:3" ht="19.5" customHeight="1">
      <c r="A31" s="161" t="s">
        <v>719</v>
      </c>
      <c r="B31" s="162"/>
      <c r="C31" s="134"/>
    </row>
    <row r="32" spans="1:3" ht="19.5" customHeight="1">
      <c r="A32" s="160" t="s">
        <v>720</v>
      </c>
      <c r="B32" s="162"/>
      <c r="C32" s="134"/>
    </row>
    <row r="33" spans="1:3" ht="19.5" customHeight="1">
      <c r="A33" s="161" t="s">
        <v>721</v>
      </c>
      <c r="B33" s="162"/>
      <c r="C33" s="134"/>
    </row>
    <row r="34" spans="1:3" ht="19.5" customHeight="1">
      <c r="A34" s="161" t="s">
        <v>721</v>
      </c>
      <c r="B34" s="162"/>
      <c r="C34" s="134"/>
    </row>
    <row r="35" spans="1:3" ht="19.5" customHeight="1">
      <c r="A35" s="161" t="s">
        <v>722</v>
      </c>
      <c r="B35" s="162"/>
      <c r="C35" s="134"/>
    </row>
    <row r="36" spans="1:3" ht="19.5" customHeight="1">
      <c r="A36" s="165" t="s">
        <v>559</v>
      </c>
      <c r="B36" s="166">
        <f>B11</f>
        <v>168001.79</v>
      </c>
      <c r="C36" s="166">
        <f>C11</f>
        <v>0</v>
      </c>
    </row>
    <row r="37" spans="1:3" ht="15.75">
      <c r="A37" s="167" t="s">
        <v>296</v>
      </c>
      <c r="B37" s="25"/>
      <c r="C37" s="25"/>
    </row>
  </sheetData>
  <sheetProtection formatCells="0" formatColumns="0" formatRows="0"/>
  <mergeCells count="1">
    <mergeCell ref="A2:C2"/>
  </mergeCells>
  <phoneticPr fontId="0" type="noConversion"/>
  <printOptions horizontalCentered="1"/>
  <pageMargins left="0.70833333333333304" right="0.70833333333333304" top="0.74791666666666701" bottom="0.74791666666666701" header="0.31458333333333299" footer="0.31458333333333299"/>
  <pageSetup paperSize="9" scale="80" orientation="portrait" r:id="rId1"/>
  <headerFooter alignWithMargins="0"/>
</worksheet>
</file>

<file path=xl/worksheets/sheet29.xml><?xml version="1.0" encoding="utf-8"?>
<worksheet xmlns="http://schemas.openxmlformats.org/spreadsheetml/2006/main" xmlns:r="http://schemas.openxmlformats.org/officeDocument/2006/relationships">
  <sheetPr codeName="Sheet29"/>
  <dimension ref="A1:D13"/>
  <sheetViews>
    <sheetView view="pageBreakPreview" workbookViewId="0">
      <selection activeCell="A2" sqref="A2:D2"/>
    </sheetView>
  </sheetViews>
  <sheetFormatPr defaultColWidth="12.1640625" defaultRowHeight="12"/>
  <cols>
    <col min="1" max="1" width="61.83203125" style="143" customWidth="1"/>
    <col min="2" max="3" width="29.1640625" style="143" customWidth="1"/>
    <col min="4" max="4" width="36.83203125" style="143" customWidth="1"/>
    <col min="5" max="5" width="28.6640625" style="143" customWidth="1"/>
    <col min="6" max="255" width="12.1640625" style="143"/>
    <col min="256" max="256" width="39.5" style="143" customWidth="1"/>
    <col min="257" max="257" width="16.33203125" style="143" customWidth="1"/>
    <col min="258" max="258" width="16" style="143" customWidth="1"/>
    <col min="259" max="259" width="14.33203125" style="143" customWidth="1"/>
    <col min="260" max="260" width="25.5" style="143" customWidth="1"/>
    <col min="261" max="261" width="28.6640625" style="143" customWidth="1"/>
    <col min="262" max="511" width="12.1640625" style="143"/>
    <col min="512" max="512" width="39.5" style="143" customWidth="1"/>
    <col min="513" max="513" width="16.33203125" style="143" customWidth="1"/>
    <col min="514" max="514" width="16" style="143" customWidth="1"/>
    <col min="515" max="515" width="14.33203125" style="143" customWidth="1"/>
    <col min="516" max="516" width="25.5" style="143" customWidth="1"/>
    <col min="517" max="517" width="28.6640625" style="143" customWidth="1"/>
    <col min="518" max="767" width="12.1640625" style="143"/>
    <col min="768" max="768" width="39.5" style="143" customWidth="1"/>
    <col min="769" max="769" width="16.33203125" style="143" customWidth="1"/>
    <col min="770" max="770" width="16" style="143" customWidth="1"/>
    <col min="771" max="771" width="14.33203125" style="143" customWidth="1"/>
    <col min="772" max="772" width="25.5" style="143" customWidth="1"/>
    <col min="773" max="773" width="28.6640625" style="143" customWidth="1"/>
    <col min="774" max="1023" width="12.1640625" style="143"/>
    <col min="1024" max="1024" width="39.5" style="143" customWidth="1"/>
    <col min="1025" max="1025" width="16.33203125" style="143" customWidth="1"/>
    <col min="1026" max="1026" width="16" style="143" customWidth="1"/>
    <col min="1027" max="1027" width="14.33203125" style="143" customWidth="1"/>
    <col min="1028" max="1028" width="25.5" style="143" customWidth="1"/>
    <col min="1029" max="1029" width="28.6640625" style="143" customWidth="1"/>
    <col min="1030" max="1279" width="12.1640625" style="143"/>
    <col min="1280" max="1280" width="39.5" style="143" customWidth="1"/>
    <col min="1281" max="1281" width="16.33203125" style="143" customWidth="1"/>
    <col min="1282" max="1282" width="16" style="143" customWidth="1"/>
    <col min="1283" max="1283" width="14.33203125" style="143" customWidth="1"/>
    <col min="1284" max="1284" width="25.5" style="143" customWidth="1"/>
    <col min="1285" max="1285" width="28.6640625" style="143" customWidth="1"/>
    <col min="1286" max="1535" width="12.1640625" style="143"/>
    <col min="1536" max="1536" width="39.5" style="143" customWidth="1"/>
    <col min="1537" max="1537" width="16.33203125" style="143" customWidth="1"/>
    <col min="1538" max="1538" width="16" style="143" customWidth="1"/>
    <col min="1539" max="1539" width="14.33203125" style="143" customWidth="1"/>
    <col min="1540" max="1540" width="25.5" style="143" customWidth="1"/>
    <col min="1541" max="1541" width="28.6640625" style="143" customWidth="1"/>
    <col min="1542" max="1791" width="12.1640625" style="143"/>
    <col min="1792" max="1792" width="39.5" style="143" customWidth="1"/>
    <col min="1793" max="1793" width="16.33203125" style="143" customWidth="1"/>
    <col min="1794" max="1794" width="16" style="143" customWidth="1"/>
    <col min="1795" max="1795" width="14.33203125" style="143" customWidth="1"/>
    <col min="1796" max="1796" width="25.5" style="143" customWidth="1"/>
    <col min="1797" max="1797" width="28.6640625" style="143" customWidth="1"/>
    <col min="1798" max="2047" width="12.1640625" style="143"/>
    <col min="2048" max="2048" width="39.5" style="143" customWidth="1"/>
    <col min="2049" max="2049" width="16.33203125" style="143" customWidth="1"/>
    <col min="2050" max="2050" width="16" style="143" customWidth="1"/>
    <col min="2051" max="2051" width="14.33203125" style="143" customWidth="1"/>
    <col min="2052" max="2052" width="25.5" style="143" customWidth="1"/>
    <col min="2053" max="2053" width="28.6640625" style="143" customWidth="1"/>
    <col min="2054" max="2303" width="12.1640625" style="143"/>
    <col min="2304" max="2304" width="39.5" style="143" customWidth="1"/>
    <col min="2305" max="2305" width="16.33203125" style="143" customWidth="1"/>
    <col min="2306" max="2306" width="16" style="143" customWidth="1"/>
    <col min="2307" max="2307" width="14.33203125" style="143" customWidth="1"/>
    <col min="2308" max="2308" width="25.5" style="143" customWidth="1"/>
    <col min="2309" max="2309" width="28.6640625" style="143" customWidth="1"/>
    <col min="2310" max="2559" width="12.1640625" style="143"/>
    <col min="2560" max="2560" width="39.5" style="143" customWidth="1"/>
    <col min="2561" max="2561" width="16.33203125" style="143" customWidth="1"/>
    <col min="2562" max="2562" width="16" style="143" customWidth="1"/>
    <col min="2563" max="2563" width="14.33203125" style="143" customWidth="1"/>
    <col min="2564" max="2564" width="25.5" style="143" customWidth="1"/>
    <col min="2565" max="2565" width="28.6640625" style="143" customWidth="1"/>
    <col min="2566" max="2815" width="12.1640625" style="143"/>
    <col min="2816" max="2816" width="39.5" style="143" customWidth="1"/>
    <col min="2817" max="2817" width="16.33203125" style="143" customWidth="1"/>
    <col min="2818" max="2818" width="16" style="143" customWidth="1"/>
    <col min="2819" max="2819" width="14.33203125" style="143" customWidth="1"/>
    <col min="2820" max="2820" width="25.5" style="143" customWidth="1"/>
    <col min="2821" max="2821" width="28.6640625" style="143" customWidth="1"/>
    <col min="2822" max="3071" width="12.1640625" style="143"/>
    <col min="3072" max="3072" width="39.5" style="143" customWidth="1"/>
    <col min="3073" max="3073" width="16.33203125" style="143" customWidth="1"/>
    <col min="3074" max="3074" width="16" style="143" customWidth="1"/>
    <col min="3075" max="3075" width="14.33203125" style="143" customWidth="1"/>
    <col min="3076" max="3076" width="25.5" style="143" customWidth="1"/>
    <col min="3077" max="3077" width="28.6640625" style="143" customWidth="1"/>
    <col min="3078" max="3327" width="12.1640625" style="143"/>
    <col min="3328" max="3328" width="39.5" style="143" customWidth="1"/>
    <col min="3329" max="3329" width="16.33203125" style="143" customWidth="1"/>
    <col min="3330" max="3330" width="16" style="143" customWidth="1"/>
    <col min="3331" max="3331" width="14.33203125" style="143" customWidth="1"/>
    <col min="3332" max="3332" width="25.5" style="143" customWidth="1"/>
    <col min="3333" max="3333" width="28.6640625" style="143" customWidth="1"/>
    <col min="3334" max="3583" width="12.1640625" style="143"/>
    <col min="3584" max="3584" width="39.5" style="143" customWidth="1"/>
    <col min="3585" max="3585" width="16.33203125" style="143" customWidth="1"/>
    <col min="3586" max="3586" width="16" style="143" customWidth="1"/>
    <col min="3587" max="3587" width="14.33203125" style="143" customWidth="1"/>
    <col min="3588" max="3588" width="25.5" style="143" customWidth="1"/>
    <col min="3589" max="3589" width="28.6640625" style="143" customWidth="1"/>
    <col min="3590" max="3839" width="12.1640625" style="143"/>
    <col min="3840" max="3840" width="39.5" style="143" customWidth="1"/>
    <col min="3841" max="3841" width="16.33203125" style="143" customWidth="1"/>
    <col min="3842" max="3842" width="16" style="143" customWidth="1"/>
    <col min="3843" max="3843" width="14.33203125" style="143" customWidth="1"/>
    <col min="3844" max="3844" width="25.5" style="143" customWidth="1"/>
    <col min="3845" max="3845" width="28.6640625" style="143" customWidth="1"/>
    <col min="3846" max="4095" width="12.1640625" style="143"/>
    <col min="4096" max="4096" width="39.5" style="143" customWidth="1"/>
    <col min="4097" max="4097" width="16.33203125" style="143" customWidth="1"/>
    <col min="4098" max="4098" width="16" style="143" customWidth="1"/>
    <col min="4099" max="4099" width="14.33203125" style="143" customWidth="1"/>
    <col min="4100" max="4100" width="25.5" style="143" customWidth="1"/>
    <col min="4101" max="4101" width="28.6640625" style="143" customWidth="1"/>
    <col min="4102" max="4351" width="12.1640625" style="143"/>
    <col min="4352" max="4352" width="39.5" style="143" customWidth="1"/>
    <col min="4353" max="4353" width="16.33203125" style="143" customWidth="1"/>
    <col min="4354" max="4354" width="16" style="143" customWidth="1"/>
    <col min="4355" max="4355" width="14.33203125" style="143" customWidth="1"/>
    <col min="4356" max="4356" width="25.5" style="143" customWidth="1"/>
    <col min="4357" max="4357" width="28.6640625" style="143" customWidth="1"/>
    <col min="4358" max="4607" width="12.1640625" style="143"/>
    <col min="4608" max="4608" width="39.5" style="143" customWidth="1"/>
    <col min="4609" max="4609" width="16.33203125" style="143" customWidth="1"/>
    <col min="4610" max="4610" width="16" style="143" customWidth="1"/>
    <col min="4611" max="4611" width="14.33203125" style="143" customWidth="1"/>
    <col min="4612" max="4612" width="25.5" style="143" customWidth="1"/>
    <col min="4613" max="4613" width="28.6640625" style="143" customWidth="1"/>
    <col min="4614" max="4863" width="12.1640625" style="143"/>
    <col min="4864" max="4864" width="39.5" style="143" customWidth="1"/>
    <col min="4865" max="4865" width="16.33203125" style="143" customWidth="1"/>
    <col min="4866" max="4866" width="16" style="143" customWidth="1"/>
    <col min="4867" max="4867" width="14.33203125" style="143" customWidth="1"/>
    <col min="4868" max="4868" width="25.5" style="143" customWidth="1"/>
    <col min="4869" max="4869" width="28.6640625" style="143" customWidth="1"/>
    <col min="4870" max="5119" width="12.1640625" style="143"/>
    <col min="5120" max="5120" width="39.5" style="143" customWidth="1"/>
    <col min="5121" max="5121" width="16.33203125" style="143" customWidth="1"/>
    <col min="5122" max="5122" width="16" style="143" customWidth="1"/>
    <col min="5123" max="5123" width="14.33203125" style="143" customWidth="1"/>
    <col min="5124" max="5124" width="25.5" style="143" customWidth="1"/>
    <col min="5125" max="5125" width="28.6640625" style="143" customWidth="1"/>
    <col min="5126" max="5375" width="12.1640625" style="143"/>
    <col min="5376" max="5376" width="39.5" style="143" customWidth="1"/>
    <col min="5377" max="5377" width="16.33203125" style="143" customWidth="1"/>
    <col min="5378" max="5378" width="16" style="143" customWidth="1"/>
    <col min="5379" max="5379" width="14.33203125" style="143" customWidth="1"/>
    <col min="5380" max="5380" width="25.5" style="143" customWidth="1"/>
    <col min="5381" max="5381" width="28.6640625" style="143" customWidth="1"/>
    <col min="5382" max="5631" width="12.1640625" style="143"/>
    <col min="5632" max="5632" width="39.5" style="143" customWidth="1"/>
    <col min="5633" max="5633" width="16.33203125" style="143" customWidth="1"/>
    <col min="5634" max="5634" width="16" style="143" customWidth="1"/>
    <col min="5635" max="5635" width="14.33203125" style="143" customWidth="1"/>
    <col min="5636" max="5636" width="25.5" style="143" customWidth="1"/>
    <col min="5637" max="5637" width="28.6640625" style="143" customWidth="1"/>
    <col min="5638" max="5887" width="12.1640625" style="143"/>
    <col min="5888" max="5888" width="39.5" style="143" customWidth="1"/>
    <col min="5889" max="5889" width="16.33203125" style="143" customWidth="1"/>
    <col min="5890" max="5890" width="16" style="143" customWidth="1"/>
    <col min="5891" max="5891" width="14.33203125" style="143" customWidth="1"/>
    <col min="5892" max="5892" width="25.5" style="143" customWidth="1"/>
    <col min="5893" max="5893" width="28.6640625" style="143" customWidth="1"/>
    <col min="5894" max="6143" width="12.1640625" style="143"/>
    <col min="6144" max="6144" width="39.5" style="143" customWidth="1"/>
    <col min="6145" max="6145" width="16.33203125" style="143" customWidth="1"/>
    <col min="6146" max="6146" width="16" style="143" customWidth="1"/>
    <col min="6147" max="6147" width="14.33203125" style="143" customWidth="1"/>
    <col min="6148" max="6148" width="25.5" style="143" customWidth="1"/>
    <col min="6149" max="6149" width="28.6640625" style="143" customWidth="1"/>
    <col min="6150" max="6399" width="12.1640625" style="143"/>
    <col min="6400" max="6400" width="39.5" style="143" customWidth="1"/>
    <col min="6401" max="6401" width="16.33203125" style="143" customWidth="1"/>
    <col min="6402" max="6402" width="16" style="143" customWidth="1"/>
    <col min="6403" max="6403" width="14.33203125" style="143" customWidth="1"/>
    <col min="6404" max="6404" width="25.5" style="143" customWidth="1"/>
    <col min="6405" max="6405" width="28.6640625" style="143" customWidth="1"/>
    <col min="6406" max="6655" width="12.1640625" style="143"/>
    <col min="6656" max="6656" width="39.5" style="143" customWidth="1"/>
    <col min="6657" max="6657" width="16.33203125" style="143" customWidth="1"/>
    <col min="6658" max="6658" width="16" style="143" customWidth="1"/>
    <col min="6659" max="6659" width="14.33203125" style="143" customWidth="1"/>
    <col min="6660" max="6660" width="25.5" style="143" customWidth="1"/>
    <col min="6661" max="6661" width="28.6640625" style="143" customWidth="1"/>
    <col min="6662" max="6911" width="12.1640625" style="143"/>
    <col min="6912" max="6912" width="39.5" style="143" customWidth="1"/>
    <col min="6913" max="6913" width="16.33203125" style="143" customWidth="1"/>
    <col min="6914" max="6914" width="16" style="143" customWidth="1"/>
    <col min="6915" max="6915" width="14.33203125" style="143" customWidth="1"/>
    <col min="6916" max="6916" width="25.5" style="143" customWidth="1"/>
    <col min="6917" max="6917" width="28.6640625" style="143" customWidth="1"/>
    <col min="6918" max="7167" width="12.1640625" style="143"/>
    <col min="7168" max="7168" width="39.5" style="143" customWidth="1"/>
    <col min="7169" max="7169" width="16.33203125" style="143" customWidth="1"/>
    <col min="7170" max="7170" width="16" style="143" customWidth="1"/>
    <col min="7171" max="7171" width="14.33203125" style="143" customWidth="1"/>
    <col min="7172" max="7172" width="25.5" style="143" customWidth="1"/>
    <col min="7173" max="7173" width="28.6640625" style="143" customWidth="1"/>
    <col min="7174" max="7423" width="12.1640625" style="143"/>
    <col min="7424" max="7424" width="39.5" style="143" customWidth="1"/>
    <col min="7425" max="7425" width="16.33203125" style="143" customWidth="1"/>
    <col min="7426" max="7426" width="16" style="143" customWidth="1"/>
    <col min="7427" max="7427" width="14.33203125" style="143" customWidth="1"/>
    <col min="7428" max="7428" width="25.5" style="143" customWidth="1"/>
    <col min="7429" max="7429" width="28.6640625" style="143" customWidth="1"/>
    <col min="7430" max="7679" width="12.1640625" style="143"/>
    <col min="7680" max="7680" width="39.5" style="143" customWidth="1"/>
    <col min="7681" max="7681" width="16.33203125" style="143" customWidth="1"/>
    <col min="7682" max="7682" width="16" style="143" customWidth="1"/>
    <col min="7683" max="7683" width="14.33203125" style="143" customWidth="1"/>
    <col min="7684" max="7684" width="25.5" style="143" customWidth="1"/>
    <col min="7685" max="7685" width="28.6640625" style="143" customWidth="1"/>
    <col min="7686" max="7935" width="12.1640625" style="143"/>
    <col min="7936" max="7936" width="39.5" style="143" customWidth="1"/>
    <col min="7937" max="7937" width="16.33203125" style="143" customWidth="1"/>
    <col min="7938" max="7938" width="16" style="143" customWidth="1"/>
    <col min="7939" max="7939" width="14.33203125" style="143" customWidth="1"/>
    <col min="7940" max="7940" width="25.5" style="143" customWidth="1"/>
    <col min="7941" max="7941" width="28.6640625" style="143" customWidth="1"/>
    <col min="7942" max="8191" width="12.1640625" style="143"/>
    <col min="8192" max="8192" width="39.5" style="143" customWidth="1"/>
    <col min="8193" max="8193" width="16.33203125" style="143" customWidth="1"/>
    <col min="8194" max="8194" width="16" style="143" customWidth="1"/>
    <col min="8195" max="8195" width="14.33203125" style="143" customWidth="1"/>
    <col min="8196" max="8196" width="25.5" style="143" customWidth="1"/>
    <col min="8197" max="8197" width="28.6640625" style="143" customWidth="1"/>
    <col min="8198" max="8447" width="12.1640625" style="143"/>
    <col min="8448" max="8448" width="39.5" style="143" customWidth="1"/>
    <col min="8449" max="8449" width="16.33203125" style="143" customWidth="1"/>
    <col min="8450" max="8450" width="16" style="143" customWidth="1"/>
    <col min="8451" max="8451" width="14.33203125" style="143" customWidth="1"/>
    <col min="8452" max="8452" width="25.5" style="143" customWidth="1"/>
    <col min="8453" max="8453" width="28.6640625" style="143" customWidth="1"/>
    <col min="8454" max="8703" width="12.1640625" style="143"/>
    <col min="8704" max="8704" width="39.5" style="143" customWidth="1"/>
    <col min="8705" max="8705" width="16.33203125" style="143" customWidth="1"/>
    <col min="8706" max="8706" width="16" style="143" customWidth="1"/>
    <col min="8707" max="8707" width="14.33203125" style="143" customWidth="1"/>
    <col min="8708" max="8708" width="25.5" style="143" customWidth="1"/>
    <col min="8709" max="8709" width="28.6640625" style="143" customWidth="1"/>
    <col min="8710" max="8959" width="12.1640625" style="143"/>
    <col min="8960" max="8960" width="39.5" style="143" customWidth="1"/>
    <col min="8961" max="8961" width="16.33203125" style="143" customWidth="1"/>
    <col min="8962" max="8962" width="16" style="143" customWidth="1"/>
    <col min="8963" max="8963" width="14.33203125" style="143" customWidth="1"/>
    <col min="8964" max="8964" width="25.5" style="143" customWidth="1"/>
    <col min="8965" max="8965" width="28.6640625" style="143" customWidth="1"/>
    <col min="8966" max="9215" width="12.1640625" style="143"/>
    <col min="9216" max="9216" width="39.5" style="143" customWidth="1"/>
    <col min="9217" max="9217" width="16.33203125" style="143" customWidth="1"/>
    <col min="9218" max="9218" width="16" style="143" customWidth="1"/>
    <col min="9219" max="9219" width="14.33203125" style="143" customWidth="1"/>
    <col min="9220" max="9220" width="25.5" style="143" customWidth="1"/>
    <col min="9221" max="9221" width="28.6640625" style="143" customWidth="1"/>
    <col min="9222" max="9471" width="12.1640625" style="143"/>
    <col min="9472" max="9472" width="39.5" style="143" customWidth="1"/>
    <col min="9473" max="9473" width="16.33203125" style="143" customWidth="1"/>
    <col min="9474" max="9474" width="16" style="143" customWidth="1"/>
    <col min="9475" max="9475" width="14.33203125" style="143" customWidth="1"/>
    <col min="9476" max="9476" width="25.5" style="143" customWidth="1"/>
    <col min="9477" max="9477" width="28.6640625" style="143" customWidth="1"/>
    <col min="9478" max="9727" width="12.1640625" style="143"/>
    <col min="9728" max="9728" width="39.5" style="143" customWidth="1"/>
    <col min="9729" max="9729" width="16.33203125" style="143" customWidth="1"/>
    <col min="9730" max="9730" width="16" style="143" customWidth="1"/>
    <col min="9731" max="9731" width="14.33203125" style="143" customWidth="1"/>
    <col min="9732" max="9732" width="25.5" style="143" customWidth="1"/>
    <col min="9733" max="9733" width="28.6640625" style="143" customWidth="1"/>
    <col min="9734" max="9983" width="12.1640625" style="143"/>
    <col min="9984" max="9984" width="39.5" style="143" customWidth="1"/>
    <col min="9985" max="9985" width="16.33203125" style="143" customWidth="1"/>
    <col min="9986" max="9986" width="16" style="143" customWidth="1"/>
    <col min="9987" max="9987" width="14.33203125" style="143" customWidth="1"/>
    <col min="9988" max="9988" width="25.5" style="143" customWidth="1"/>
    <col min="9989" max="9989" width="28.6640625" style="143" customWidth="1"/>
    <col min="9990" max="10239" width="12.1640625" style="143"/>
    <col min="10240" max="10240" width="39.5" style="143" customWidth="1"/>
    <col min="10241" max="10241" width="16.33203125" style="143" customWidth="1"/>
    <col min="10242" max="10242" width="16" style="143" customWidth="1"/>
    <col min="10243" max="10243" width="14.33203125" style="143" customWidth="1"/>
    <col min="10244" max="10244" width="25.5" style="143" customWidth="1"/>
    <col min="10245" max="10245" width="28.6640625" style="143" customWidth="1"/>
    <col min="10246" max="10495" width="12.1640625" style="143"/>
    <col min="10496" max="10496" width="39.5" style="143" customWidth="1"/>
    <col min="10497" max="10497" width="16.33203125" style="143" customWidth="1"/>
    <col min="10498" max="10498" width="16" style="143" customWidth="1"/>
    <col min="10499" max="10499" width="14.33203125" style="143" customWidth="1"/>
    <col min="10500" max="10500" width="25.5" style="143" customWidth="1"/>
    <col min="10501" max="10501" width="28.6640625" style="143" customWidth="1"/>
    <col min="10502" max="10751" width="12.1640625" style="143"/>
    <col min="10752" max="10752" width="39.5" style="143" customWidth="1"/>
    <col min="10753" max="10753" width="16.33203125" style="143" customWidth="1"/>
    <col min="10754" max="10754" width="16" style="143" customWidth="1"/>
    <col min="10755" max="10755" width="14.33203125" style="143" customWidth="1"/>
    <col min="10756" max="10756" width="25.5" style="143" customWidth="1"/>
    <col min="10757" max="10757" width="28.6640625" style="143" customWidth="1"/>
    <col min="10758" max="11007" width="12.1640625" style="143"/>
    <col min="11008" max="11008" width="39.5" style="143" customWidth="1"/>
    <col min="11009" max="11009" width="16.33203125" style="143" customWidth="1"/>
    <col min="11010" max="11010" width="16" style="143" customWidth="1"/>
    <col min="11011" max="11011" width="14.33203125" style="143" customWidth="1"/>
    <col min="11012" max="11012" width="25.5" style="143" customWidth="1"/>
    <col min="11013" max="11013" width="28.6640625" style="143" customWidth="1"/>
    <col min="11014" max="11263" width="12.1640625" style="143"/>
    <col min="11264" max="11264" width="39.5" style="143" customWidth="1"/>
    <col min="11265" max="11265" width="16.33203125" style="143" customWidth="1"/>
    <col min="11266" max="11266" width="16" style="143" customWidth="1"/>
    <col min="11267" max="11267" width="14.33203125" style="143" customWidth="1"/>
    <col min="11268" max="11268" width="25.5" style="143" customWidth="1"/>
    <col min="11269" max="11269" width="28.6640625" style="143" customWidth="1"/>
    <col min="11270" max="11519" width="12.1640625" style="143"/>
    <col min="11520" max="11520" width="39.5" style="143" customWidth="1"/>
    <col min="11521" max="11521" width="16.33203125" style="143" customWidth="1"/>
    <col min="11522" max="11522" width="16" style="143" customWidth="1"/>
    <col min="11523" max="11523" width="14.33203125" style="143" customWidth="1"/>
    <col min="11524" max="11524" width="25.5" style="143" customWidth="1"/>
    <col min="11525" max="11525" width="28.6640625" style="143" customWidth="1"/>
    <col min="11526" max="11775" width="12.1640625" style="143"/>
    <col min="11776" max="11776" width="39.5" style="143" customWidth="1"/>
    <col min="11777" max="11777" width="16.33203125" style="143" customWidth="1"/>
    <col min="11778" max="11778" width="16" style="143" customWidth="1"/>
    <col min="11779" max="11779" width="14.33203125" style="143" customWidth="1"/>
    <col min="11780" max="11780" width="25.5" style="143" customWidth="1"/>
    <col min="11781" max="11781" width="28.6640625" style="143" customWidth="1"/>
    <col min="11782" max="12031" width="12.1640625" style="143"/>
    <col min="12032" max="12032" width="39.5" style="143" customWidth="1"/>
    <col min="12033" max="12033" width="16.33203125" style="143" customWidth="1"/>
    <col min="12034" max="12034" width="16" style="143" customWidth="1"/>
    <col min="12035" max="12035" width="14.33203125" style="143" customWidth="1"/>
    <col min="12036" max="12036" width="25.5" style="143" customWidth="1"/>
    <col min="12037" max="12037" width="28.6640625" style="143" customWidth="1"/>
    <col min="12038" max="12287" width="12.1640625" style="143"/>
    <col min="12288" max="12288" width="39.5" style="143" customWidth="1"/>
    <col min="12289" max="12289" width="16.33203125" style="143" customWidth="1"/>
    <col min="12290" max="12290" width="16" style="143" customWidth="1"/>
    <col min="12291" max="12291" width="14.33203125" style="143" customWidth="1"/>
    <col min="12292" max="12292" width="25.5" style="143" customWidth="1"/>
    <col min="12293" max="12293" width="28.6640625" style="143" customWidth="1"/>
    <col min="12294" max="12543" width="12.1640625" style="143"/>
    <col min="12544" max="12544" width="39.5" style="143" customWidth="1"/>
    <col min="12545" max="12545" width="16.33203125" style="143" customWidth="1"/>
    <col min="12546" max="12546" width="16" style="143" customWidth="1"/>
    <col min="12547" max="12547" width="14.33203125" style="143" customWidth="1"/>
    <col min="12548" max="12548" width="25.5" style="143" customWidth="1"/>
    <col min="12549" max="12549" width="28.6640625" style="143" customWidth="1"/>
    <col min="12550" max="12799" width="12.1640625" style="143"/>
    <col min="12800" max="12800" width="39.5" style="143" customWidth="1"/>
    <col min="12801" max="12801" width="16.33203125" style="143" customWidth="1"/>
    <col min="12802" max="12802" width="16" style="143" customWidth="1"/>
    <col min="12803" max="12803" width="14.33203125" style="143" customWidth="1"/>
    <col min="12804" max="12804" width="25.5" style="143" customWidth="1"/>
    <col min="12805" max="12805" width="28.6640625" style="143" customWidth="1"/>
    <col min="12806" max="13055" width="12.1640625" style="143"/>
    <col min="13056" max="13056" width="39.5" style="143" customWidth="1"/>
    <col min="13057" max="13057" width="16.33203125" style="143" customWidth="1"/>
    <col min="13058" max="13058" width="16" style="143" customWidth="1"/>
    <col min="13059" max="13059" width="14.33203125" style="143" customWidth="1"/>
    <col min="13060" max="13060" width="25.5" style="143" customWidth="1"/>
    <col min="13061" max="13061" width="28.6640625" style="143" customWidth="1"/>
    <col min="13062" max="13311" width="12.1640625" style="143"/>
    <col min="13312" max="13312" width="39.5" style="143" customWidth="1"/>
    <col min="13313" max="13313" width="16.33203125" style="143" customWidth="1"/>
    <col min="13314" max="13314" width="16" style="143" customWidth="1"/>
    <col min="13315" max="13315" width="14.33203125" style="143" customWidth="1"/>
    <col min="13316" max="13316" width="25.5" style="143" customWidth="1"/>
    <col min="13317" max="13317" width="28.6640625" style="143" customWidth="1"/>
    <col min="13318" max="13567" width="12.1640625" style="143"/>
    <col min="13568" max="13568" width="39.5" style="143" customWidth="1"/>
    <col min="13569" max="13569" width="16.33203125" style="143" customWidth="1"/>
    <col min="13570" max="13570" width="16" style="143" customWidth="1"/>
    <col min="13571" max="13571" width="14.33203125" style="143" customWidth="1"/>
    <col min="13572" max="13572" width="25.5" style="143" customWidth="1"/>
    <col min="13573" max="13573" width="28.6640625" style="143" customWidth="1"/>
    <col min="13574" max="13823" width="12.1640625" style="143"/>
    <col min="13824" max="13824" width="39.5" style="143" customWidth="1"/>
    <col min="13825" max="13825" width="16.33203125" style="143" customWidth="1"/>
    <col min="13826" max="13826" width="16" style="143" customWidth="1"/>
    <col min="13827" max="13827" width="14.33203125" style="143" customWidth="1"/>
    <col min="13828" max="13828" width="25.5" style="143" customWidth="1"/>
    <col min="13829" max="13829" width="28.6640625" style="143" customWidth="1"/>
    <col min="13830" max="14079" width="12.1640625" style="143"/>
    <col min="14080" max="14080" width="39.5" style="143" customWidth="1"/>
    <col min="14081" max="14081" width="16.33203125" style="143" customWidth="1"/>
    <col min="14082" max="14082" width="16" style="143" customWidth="1"/>
    <col min="14083" max="14083" width="14.33203125" style="143" customWidth="1"/>
    <col min="14084" max="14084" width="25.5" style="143" customWidth="1"/>
    <col min="14085" max="14085" width="28.6640625" style="143" customWidth="1"/>
    <col min="14086" max="14335" width="12.1640625" style="143"/>
    <col min="14336" max="14336" width="39.5" style="143" customWidth="1"/>
    <col min="14337" max="14337" width="16.33203125" style="143" customWidth="1"/>
    <col min="14338" max="14338" width="16" style="143" customWidth="1"/>
    <col min="14339" max="14339" width="14.33203125" style="143" customWidth="1"/>
    <col min="14340" max="14340" width="25.5" style="143" customWidth="1"/>
    <col min="14341" max="14341" width="28.6640625" style="143" customWidth="1"/>
    <col min="14342" max="14591" width="12.1640625" style="143"/>
    <col min="14592" max="14592" width="39.5" style="143" customWidth="1"/>
    <col min="14593" max="14593" width="16.33203125" style="143" customWidth="1"/>
    <col min="14594" max="14594" width="16" style="143" customWidth="1"/>
    <col min="14595" max="14595" width="14.33203125" style="143" customWidth="1"/>
    <col min="14596" max="14596" width="25.5" style="143" customWidth="1"/>
    <col min="14597" max="14597" width="28.6640625" style="143" customWidth="1"/>
    <col min="14598" max="14847" width="12.1640625" style="143"/>
    <col min="14848" max="14848" width="39.5" style="143" customWidth="1"/>
    <col min="14849" max="14849" width="16.33203125" style="143" customWidth="1"/>
    <col min="14850" max="14850" width="16" style="143" customWidth="1"/>
    <col min="14851" max="14851" width="14.33203125" style="143" customWidth="1"/>
    <col min="14852" max="14852" width="25.5" style="143" customWidth="1"/>
    <col min="14853" max="14853" width="28.6640625" style="143" customWidth="1"/>
    <col min="14854" max="15103" width="12.1640625" style="143"/>
    <col min="15104" max="15104" width="39.5" style="143" customWidth="1"/>
    <col min="15105" max="15105" width="16.33203125" style="143" customWidth="1"/>
    <col min="15106" max="15106" width="16" style="143" customWidth="1"/>
    <col min="15107" max="15107" width="14.33203125" style="143" customWidth="1"/>
    <col min="15108" max="15108" width="25.5" style="143" customWidth="1"/>
    <col min="15109" max="15109" width="28.6640625" style="143" customWidth="1"/>
    <col min="15110" max="15359" width="12.1640625" style="143"/>
    <col min="15360" max="15360" width="39.5" style="143" customWidth="1"/>
    <col min="15361" max="15361" width="16.33203125" style="143" customWidth="1"/>
    <col min="15362" max="15362" width="16" style="143" customWidth="1"/>
    <col min="15363" max="15363" width="14.33203125" style="143" customWidth="1"/>
    <col min="15364" max="15364" width="25.5" style="143" customWidth="1"/>
    <col min="15365" max="15365" width="28.6640625" style="143" customWidth="1"/>
    <col min="15366" max="15615" width="12.1640625" style="143"/>
    <col min="15616" max="15616" width="39.5" style="143" customWidth="1"/>
    <col min="15617" max="15617" width="16.33203125" style="143" customWidth="1"/>
    <col min="15618" max="15618" width="16" style="143" customWidth="1"/>
    <col min="15619" max="15619" width="14.33203125" style="143" customWidth="1"/>
    <col min="15620" max="15620" width="25.5" style="143" customWidth="1"/>
    <col min="15621" max="15621" width="28.6640625" style="143" customWidth="1"/>
    <col min="15622" max="15871" width="12.1640625" style="143"/>
    <col min="15872" max="15872" width="39.5" style="143" customWidth="1"/>
    <col min="15873" max="15873" width="16.33203125" style="143" customWidth="1"/>
    <col min="15874" max="15874" width="16" style="143" customWidth="1"/>
    <col min="15875" max="15875" width="14.33203125" style="143" customWidth="1"/>
    <col min="15876" max="15876" width="25.5" style="143" customWidth="1"/>
    <col min="15877" max="15877" width="28.6640625" style="143" customWidth="1"/>
    <col min="15878" max="16127" width="12.1640625" style="143"/>
    <col min="16128" max="16128" width="39.5" style="143" customWidth="1"/>
    <col min="16129" max="16129" width="16.33203125" style="143" customWidth="1"/>
    <col min="16130" max="16130" width="16" style="143" customWidth="1"/>
    <col min="16131" max="16131" width="14.33203125" style="143" customWidth="1"/>
    <col min="16132" max="16132" width="25.5" style="143" customWidth="1"/>
    <col min="16133" max="16133" width="28.6640625" style="143" customWidth="1"/>
    <col min="16134" max="16384" width="12.1640625" style="143"/>
  </cols>
  <sheetData>
    <row r="1" spans="1:4" ht="19.5" customHeight="1">
      <c r="A1" s="142" t="s">
        <v>723</v>
      </c>
    </row>
    <row r="2" spans="1:4" ht="33" customHeight="1">
      <c r="A2" s="414" t="s">
        <v>20</v>
      </c>
      <c r="B2" s="414"/>
      <c r="C2" s="414"/>
      <c r="D2" s="414"/>
    </row>
    <row r="3" spans="1:4" s="142" customFormat="1" ht="19.5" customHeight="1">
      <c r="A3" s="144"/>
      <c r="B3" s="145"/>
      <c r="C3" s="146"/>
      <c r="D3" s="147" t="s">
        <v>35</v>
      </c>
    </row>
    <row r="4" spans="1:4" s="142" customFormat="1" ht="27.95" customHeight="1">
      <c r="A4" s="148" t="s">
        <v>615</v>
      </c>
      <c r="B4" s="107" t="s">
        <v>724</v>
      </c>
      <c r="C4" s="107" t="s">
        <v>272</v>
      </c>
      <c r="D4" s="108" t="s">
        <v>273</v>
      </c>
    </row>
    <row r="5" spans="1:4" s="142" customFormat="1" ht="19.5" customHeight="1">
      <c r="A5" s="149"/>
      <c r="B5" s="150"/>
      <c r="C5" s="151"/>
      <c r="D5" s="152"/>
    </row>
    <row r="6" spans="1:4" s="142" customFormat="1" ht="19.5" customHeight="1">
      <c r="A6" s="149"/>
      <c r="B6" s="150"/>
      <c r="C6" s="151"/>
      <c r="D6" s="152"/>
    </row>
    <row r="7" spans="1:4" s="142" customFormat="1" ht="19.5" customHeight="1">
      <c r="A7" s="149"/>
      <c r="B7" s="150"/>
      <c r="C7" s="151"/>
      <c r="D7" s="152"/>
    </row>
    <row r="8" spans="1:4" s="142" customFormat="1" ht="19.5" customHeight="1">
      <c r="A8" s="149"/>
      <c r="B8" s="150"/>
      <c r="C8" s="151"/>
      <c r="D8" s="152"/>
    </row>
    <row r="9" spans="1:4" s="142" customFormat="1" ht="19.5" customHeight="1">
      <c r="A9" s="149"/>
      <c r="B9" s="150"/>
      <c r="C9" s="151"/>
      <c r="D9" s="152"/>
    </row>
    <row r="10" spans="1:4" s="142" customFormat="1" ht="19.5" customHeight="1">
      <c r="A10" s="153"/>
      <c r="B10" s="150"/>
      <c r="C10" s="151"/>
      <c r="D10" s="152"/>
    </row>
    <row r="11" spans="1:4" s="142" customFormat="1" ht="19.5" customHeight="1">
      <c r="A11" s="154" t="s">
        <v>351</v>
      </c>
      <c r="B11" s="155"/>
      <c r="C11" s="155"/>
      <c r="D11" s="156"/>
    </row>
    <row r="12" spans="1:4" s="1" customFormat="1" ht="20.25" customHeight="1">
      <c r="A12" s="140" t="s">
        <v>725</v>
      </c>
      <c r="B12" s="141"/>
      <c r="C12" s="13"/>
      <c r="D12" s="13"/>
    </row>
    <row r="13" spans="1:4" ht="15">
      <c r="A13" s="22"/>
      <c r="C13" s="157"/>
    </row>
  </sheetData>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H56"/>
  <sheetViews>
    <sheetView view="pageBreakPreview" workbookViewId="0">
      <selection activeCell="K13" sqref="K13"/>
    </sheetView>
  </sheetViews>
  <sheetFormatPr defaultColWidth="11.5" defaultRowHeight="15.75"/>
  <cols>
    <col min="1" max="1" width="46.6640625" style="350" customWidth="1"/>
    <col min="2" max="2" width="48" style="350" customWidth="1"/>
    <col min="3" max="16384" width="11.5" style="350"/>
  </cols>
  <sheetData>
    <row r="1" spans="1:4">
      <c r="A1" s="360" t="s">
        <v>34</v>
      </c>
    </row>
    <row r="2" spans="1:4" ht="54" customHeight="1">
      <c r="A2" s="381" t="s">
        <v>0</v>
      </c>
      <c r="B2" s="382"/>
    </row>
    <row r="3" spans="1:4" ht="21.95" customHeight="1">
      <c r="A3" s="314"/>
      <c r="B3" s="311" t="s">
        <v>35</v>
      </c>
    </row>
    <row r="4" spans="1:4" ht="21.95" customHeight="1">
      <c r="A4" s="317" t="s">
        <v>36</v>
      </c>
      <c r="B4" s="317" t="s">
        <v>37</v>
      </c>
    </row>
    <row r="5" spans="1:4" ht="21.95" customHeight="1">
      <c r="A5" s="361" t="s">
        <v>38</v>
      </c>
      <c r="B5" s="362">
        <f>SUM(B6:B22)</f>
        <v>970855</v>
      </c>
    </row>
    <row r="6" spans="1:4" ht="21.95" customHeight="1">
      <c r="A6" s="363" t="s">
        <v>39</v>
      </c>
      <c r="B6" s="362">
        <v>456522</v>
      </c>
    </row>
    <row r="7" spans="1:4" ht="21.95" customHeight="1">
      <c r="A7" s="363" t="s">
        <v>40</v>
      </c>
      <c r="B7" s="362"/>
    </row>
    <row r="8" spans="1:4" ht="21.95" customHeight="1">
      <c r="A8" s="363" t="s">
        <v>41</v>
      </c>
      <c r="B8" s="362">
        <v>187935</v>
      </c>
    </row>
    <row r="9" spans="1:4" ht="21.95" customHeight="1">
      <c r="A9" s="363" t="s">
        <v>42</v>
      </c>
      <c r="B9" s="362"/>
    </row>
    <row r="10" spans="1:4" ht="21.95" customHeight="1">
      <c r="A10" s="363" t="s">
        <v>43</v>
      </c>
      <c r="B10" s="362">
        <v>38424</v>
      </c>
    </row>
    <row r="11" spans="1:4" ht="21.95" customHeight="1">
      <c r="A11" s="363" t="s">
        <v>44</v>
      </c>
      <c r="B11" s="350">
        <v>1374</v>
      </c>
    </row>
    <row r="12" spans="1:4" ht="21.95" customHeight="1">
      <c r="A12" s="363" t="s">
        <v>45</v>
      </c>
      <c r="B12" s="362">
        <v>91998</v>
      </c>
    </row>
    <row r="13" spans="1:4" ht="21.95" customHeight="1">
      <c r="A13" s="363" t="s">
        <v>46</v>
      </c>
      <c r="B13" s="362">
        <v>41402</v>
      </c>
    </row>
    <row r="14" spans="1:4" ht="21.95" customHeight="1">
      <c r="A14" s="363" t="s">
        <v>47</v>
      </c>
      <c r="B14" s="362">
        <v>20536</v>
      </c>
      <c r="D14" s="364"/>
    </row>
    <row r="15" spans="1:4" ht="21.95" customHeight="1">
      <c r="A15" s="363" t="s">
        <v>48</v>
      </c>
      <c r="B15" s="362">
        <v>14130</v>
      </c>
    </row>
    <row r="16" spans="1:4" ht="21.95" customHeight="1">
      <c r="A16" s="363" t="s">
        <v>49</v>
      </c>
      <c r="B16" s="362">
        <v>81631</v>
      </c>
    </row>
    <row r="17" spans="1:8" ht="21.95" customHeight="1">
      <c r="A17" s="363" t="s">
        <v>50</v>
      </c>
      <c r="B17" s="362">
        <v>13</v>
      </c>
    </row>
    <row r="18" spans="1:8" ht="21.95" customHeight="1">
      <c r="A18" s="363" t="s">
        <v>51</v>
      </c>
      <c r="B18" s="362">
        <v>4393</v>
      </c>
    </row>
    <row r="19" spans="1:8" ht="21.95" customHeight="1">
      <c r="A19" s="297" t="s">
        <v>52</v>
      </c>
      <c r="B19" s="362">
        <v>27712</v>
      </c>
    </row>
    <row r="20" spans="1:8" ht="21.95" customHeight="1">
      <c r="A20" s="297" t="s">
        <v>53</v>
      </c>
      <c r="B20" s="362"/>
    </row>
    <row r="21" spans="1:8" ht="21.95" customHeight="1">
      <c r="A21" s="296" t="s">
        <v>54</v>
      </c>
      <c r="B21" s="362">
        <v>4781</v>
      </c>
    </row>
    <row r="22" spans="1:8" ht="21.95" customHeight="1">
      <c r="A22" s="297" t="s">
        <v>55</v>
      </c>
      <c r="B22" s="362">
        <v>4</v>
      </c>
    </row>
    <row r="23" spans="1:8" ht="21.95" customHeight="1">
      <c r="A23" s="361" t="s">
        <v>56</v>
      </c>
      <c r="B23" s="362">
        <f>SUM(B24:B29)</f>
        <v>90264</v>
      </c>
    </row>
    <row r="24" spans="1:8" ht="21.95" customHeight="1">
      <c r="A24" s="246" t="s">
        <v>57</v>
      </c>
      <c r="B24" s="362">
        <v>78991</v>
      </c>
    </row>
    <row r="25" spans="1:8" ht="21.95" customHeight="1">
      <c r="A25" s="246" t="s">
        <v>58</v>
      </c>
      <c r="B25" s="362">
        <v>10605</v>
      </c>
    </row>
    <row r="26" spans="1:8" ht="21.95" customHeight="1">
      <c r="A26" s="246" t="s">
        <v>59</v>
      </c>
      <c r="B26" s="362"/>
    </row>
    <row r="27" spans="1:8" ht="21.95" customHeight="1">
      <c r="A27" s="246" t="s">
        <v>60</v>
      </c>
      <c r="B27" s="362"/>
      <c r="H27" s="365"/>
    </row>
    <row r="28" spans="1:8" ht="21.95" customHeight="1">
      <c r="A28" s="246" t="s">
        <v>61</v>
      </c>
      <c r="B28" s="362">
        <v>668</v>
      </c>
    </row>
    <row r="29" spans="1:8" ht="21.95" customHeight="1">
      <c r="A29" s="246" t="s">
        <v>62</v>
      </c>
      <c r="B29" s="362"/>
    </row>
    <row r="30" spans="1:8" ht="21.95" customHeight="1">
      <c r="A30" s="366" t="s">
        <v>63</v>
      </c>
      <c r="B30" s="367">
        <v>1061120</v>
      </c>
    </row>
    <row r="31" spans="1:8" ht="21.95" customHeight="1">
      <c r="A31" s="383" t="s">
        <v>64</v>
      </c>
      <c r="B31" s="384"/>
    </row>
    <row r="33" spans="1:2">
      <c r="A33" s="385"/>
      <c r="B33" s="385"/>
    </row>
    <row r="34" spans="1:2" s="359" customFormat="1"/>
    <row r="35" spans="1:2" s="359" customFormat="1"/>
    <row r="36" spans="1:2" s="359" customFormat="1"/>
    <row r="37" spans="1:2" s="359" customFormat="1"/>
    <row r="38" spans="1:2" s="359" customFormat="1"/>
    <row r="39" spans="1:2" s="359" customFormat="1"/>
    <row r="40" spans="1:2" s="359" customFormat="1"/>
    <row r="41" spans="1:2" s="359" customFormat="1"/>
    <row r="42" spans="1:2" s="359" customFormat="1"/>
    <row r="43" spans="1:2" s="359" customFormat="1"/>
    <row r="44" spans="1:2" s="359" customFormat="1"/>
    <row r="45" spans="1:2" s="359" customFormat="1"/>
    <row r="46" spans="1:2" s="359" customFormat="1"/>
    <row r="47" spans="1:2" s="359" customFormat="1"/>
    <row r="48" spans="1:2" s="359" customFormat="1"/>
    <row r="49" s="359" customFormat="1"/>
    <row r="50" s="359" customFormat="1"/>
    <row r="51" s="359" customFormat="1"/>
    <row r="52" s="359" customFormat="1"/>
    <row r="53" s="359" customFormat="1"/>
    <row r="54" s="359" customFormat="1"/>
    <row r="55" s="359" customFormat="1"/>
    <row r="56" s="359" customFormat="1"/>
  </sheetData>
  <mergeCells count="3">
    <mergeCell ref="A2:B2"/>
    <mergeCell ref="A31:B31"/>
    <mergeCell ref="A33:B33"/>
  </mergeCells>
  <phoneticPr fontId="0" type="noConversion"/>
  <printOptions horizontalCentered="1"/>
  <pageMargins left="0.70866141732283505" right="0.70866141732283505" top="0.74803149606299202" bottom="0.74803149606299202" header="0.31496062992126" footer="0.31496062992126"/>
  <pageSetup paperSize="9" orientation="portrait" r:id="rId1"/>
</worksheet>
</file>

<file path=xl/worksheets/sheet30.xml><?xml version="1.0" encoding="utf-8"?>
<worksheet xmlns="http://schemas.openxmlformats.org/spreadsheetml/2006/main" xmlns:r="http://schemas.openxmlformats.org/officeDocument/2006/relationships">
  <sheetPr codeName="Sheet30"/>
  <dimension ref="A1:IT10"/>
  <sheetViews>
    <sheetView showGridLines="0" showZeros="0" view="pageBreakPreview" workbookViewId="0">
      <selection activeCell="C19" sqref="C19"/>
    </sheetView>
  </sheetViews>
  <sheetFormatPr defaultColWidth="9" defaultRowHeight="12"/>
  <cols>
    <col min="1" max="1" width="46.83203125" style="15" customWidth="1"/>
    <col min="2" max="3" width="35.83203125" style="15" customWidth="1"/>
    <col min="4" max="4" width="42" style="15" customWidth="1"/>
    <col min="5" max="7" width="12" style="15" customWidth="1"/>
    <col min="8" max="8" width="7.5" style="15" customWidth="1"/>
    <col min="9" max="9" width="1" style="15" customWidth="1"/>
    <col min="10" max="10" width="13.5" style="15" customWidth="1"/>
    <col min="11" max="11" width="7.83203125" style="15" customWidth="1"/>
    <col min="12" max="16384" width="9" style="15"/>
  </cols>
  <sheetData>
    <row r="1" spans="1:254" ht="19.5" customHeight="1">
      <c r="A1" s="14" t="s">
        <v>726</v>
      </c>
    </row>
    <row r="2" spans="1:254" s="126" customFormat="1" ht="33" customHeight="1">
      <c r="A2" s="394" t="s">
        <v>21</v>
      </c>
      <c r="B2" s="394"/>
      <c r="C2" s="394"/>
      <c r="D2" s="394"/>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row>
    <row r="3" spans="1:254" s="127" customFormat="1" ht="19.5" customHeight="1">
      <c r="A3" s="130"/>
      <c r="B3" s="131"/>
      <c r="C3" s="131"/>
      <c r="D3" s="132" t="s">
        <v>35</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row>
    <row r="4" spans="1:254" s="128" customFormat="1" ht="27.95" customHeight="1">
      <c r="A4" s="108" t="s">
        <v>587</v>
      </c>
      <c r="B4" s="108" t="s">
        <v>271</v>
      </c>
      <c r="C4" s="108" t="s">
        <v>272</v>
      </c>
      <c r="D4" s="108" t="s">
        <v>273</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pans="1:254" s="22" customFormat="1" ht="19.5" customHeight="1">
      <c r="A5" s="133"/>
      <c r="B5" s="134"/>
      <c r="C5" s="134"/>
      <c r="D5" s="135"/>
    </row>
    <row r="6" spans="1:254" s="14" customFormat="1" ht="19.5" customHeight="1">
      <c r="A6" s="133"/>
      <c r="B6" s="134"/>
      <c r="C6" s="134"/>
      <c r="D6" s="135"/>
    </row>
    <row r="7" spans="1:254" s="14" customFormat="1" ht="19.5" customHeight="1">
      <c r="A7" s="133"/>
      <c r="B7" s="134"/>
      <c r="C7" s="134"/>
      <c r="D7" s="135"/>
    </row>
    <row r="8" spans="1:254" s="14" customFormat="1" ht="19.5" customHeight="1">
      <c r="A8" s="136"/>
      <c r="B8" s="137"/>
      <c r="C8" s="137"/>
      <c r="D8" s="137"/>
    </row>
    <row r="9" spans="1:254" s="128" customFormat="1" ht="19.5" customHeight="1">
      <c r="A9" s="138" t="s">
        <v>584</v>
      </c>
      <c r="B9" s="139"/>
      <c r="C9" s="139"/>
      <c r="D9" s="139"/>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row>
    <row r="10" spans="1:254" s="1" customFormat="1" ht="20.25" customHeight="1">
      <c r="A10" s="140" t="s">
        <v>725</v>
      </c>
      <c r="B10" s="141"/>
      <c r="C10" s="13"/>
      <c r="D10" s="13"/>
    </row>
  </sheetData>
  <sheetProtection formatCells="0" formatColumns="0" formatRows="0"/>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fitToHeight="2" orientation="landscape" r:id="rId1"/>
  <headerFooter alignWithMargins="0"/>
</worksheet>
</file>

<file path=xl/worksheets/sheet31.xml><?xml version="1.0" encoding="utf-8"?>
<worksheet xmlns="http://schemas.openxmlformats.org/spreadsheetml/2006/main" xmlns:r="http://schemas.openxmlformats.org/officeDocument/2006/relationships">
  <sheetPr codeName="Sheet31"/>
  <dimension ref="A1:WUC17"/>
  <sheetViews>
    <sheetView view="pageBreakPreview" workbookViewId="0">
      <selection activeCell="A11" sqref="A11"/>
    </sheetView>
  </sheetViews>
  <sheetFormatPr defaultColWidth="9" defaultRowHeight="12"/>
  <cols>
    <col min="1" max="1" width="49.6640625" style="15" customWidth="1"/>
    <col min="2" max="3" width="32.83203125" style="15" customWidth="1"/>
    <col min="4" max="4" width="43.5" style="15" customWidth="1"/>
    <col min="5" max="165" width="9.33203125" style="15"/>
    <col min="166" max="166" width="49.5" style="15" customWidth="1"/>
    <col min="167" max="167" width="16.1640625" style="15" customWidth="1"/>
    <col min="168" max="168" width="15.1640625" style="15" customWidth="1"/>
    <col min="169" max="169" width="14.5" style="15" customWidth="1"/>
    <col min="170" max="225" width="9" style="15" hidden="1" customWidth="1"/>
    <col min="226" max="421" width="9.33203125" style="15"/>
    <col min="422" max="422" width="49.5" style="15" customWidth="1"/>
    <col min="423" max="423" width="16.1640625" style="15" customWidth="1"/>
    <col min="424" max="424" width="15.1640625" style="15" customWidth="1"/>
    <col min="425" max="425" width="14.5" style="15" customWidth="1"/>
    <col min="426" max="481" width="9" style="15" hidden="1" customWidth="1"/>
    <col min="482" max="677" width="9.33203125" style="15"/>
    <col min="678" max="678" width="49.5" style="15" customWidth="1"/>
    <col min="679" max="679" width="16.1640625" style="15" customWidth="1"/>
    <col min="680" max="680" width="15.1640625" style="15" customWidth="1"/>
    <col min="681" max="681" width="14.5" style="15" customWidth="1"/>
    <col min="682" max="737" width="9" style="15" hidden="1" customWidth="1"/>
    <col min="738" max="933" width="9.33203125" style="15"/>
    <col min="934" max="934" width="49.5" style="15" customWidth="1"/>
    <col min="935" max="935" width="16.1640625" style="15" customWidth="1"/>
    <col min="936" max="936" width="15.1640625" style="15" customWidth="1"/>
    <col min="937" max="937" width="14.5" style="15" customWidth="1"/>
    <col min="938" max="993" width="9" style="15" hidden="1" customWidth="1"/>
    <col min="994" max="1189" width="9.33203125" style="15"/>
    <col min="1190" max="1190" width="49.5" style="15" customWidth="1"/>
    <col min="1191" max="1191" width="16.1640625" style="15" customWidth="1"/>
    <col min="1192" max="1192" width="15.1640625" style="15" customWidth="1"/>
    <col min="1193" max="1193" width="14.5" style="15" customWidth="1"/>
    <col min="1194" max="1249" width="9" style="15" hidden="1" customWidth="1"/>
    <col min="1250" max="1445" width="9.33203125" style="15"/>
    <col min="1446" max="1446" width="49.5" style="15" customWidth="1"/>
    <col min="1447" max="1447" width="16.1640625" style="15" customWidth="1"/>
    <col min="1448" max="1448" width="15.1640625" style="15" customWidth="1"/>
    <col min="1449" max="1449" width="14.5" style="15" customWidth="1"/>
    <col min="1450" max="1505" width="9" style="15" hidden="1" customWidth="1"/>
    <col min="1506" max="1701" width="9.33203125" style="15"/>
    <col min="1702" max="1702" width="49.5" style="15" customWidth="1"/>
    <col min="1703" max="1703" width="16.1640625" style="15" customWidth="1"/>
    <col min="1704" max="1704" width="15.1640625" style="15" customWidth="1"/>
    <col min="1705" max="1705" width="14.5" style="15" customWidth="1"/>
    <col min="1706" max="1761" width="9" style="15" hidden="1" customWidth="1"/>
    <col min="1762" max="1957" width="9.33203125" style="15"/>
    <col min="1958" max="1958" width="49.5" style="15" customWidth="1"/>
    <col min="1959" max="1959" width="16.1640625" style="15" customWidth="1"/>
    <col min="1960" max="1960" width="15.1640625" style="15" customWidth="1"/>
    <col min="1961" max="1961" width="14.5" style="15" customWidth="1"/>
    <col min="1962" max="2017" width="9" style="15" hidden="1" customWidth="1"/>
    <col min="2018" max="2213" width="9.33203125" style="15"/>
    <col min="2214" max="2214" width="49.5" style="15" customWidth="1"/>
    <col min="2215" max="2215" width="16.1640625" style="15" customWidth="1"/>
    <col min="2216" max="2216" width="15.1640625" style="15" customWidth="1"/>
    <col min="2217" max="2217" width="14.5" style="15" customWidth="1"/>
    <col min="2218" max="2273" width="9" style="15" hidden="1" customWidth="1"/>
    <col min="2274" max="2469" width="9.33203125" style="15"/>
    <col min="2470" max="2470" width="49.5" style="15" customWidth="1"/>
    <col min="2471" max="2471" width="16.1640625" style="15" customWidth="1"/>
    <col min="2472" max="2472" width="15.1640625" style="15" customWidth="1"/>
    <col min="2473" max="2473" width="14.5" style="15" customWidth="1"/>
    <col min="2474" max="2529" width="9" style="15" hidden="1" customWidth="1"/>
    <col min="2530" max="2725" width="9.33203125" style="15"/>
    <col min="2726" max="2726" width="49.5" style="15" customWidth="1"/>
    <col min="2727" max="2727" width="16.1640625" style="15" customWidth="1"/>
    <col min="2728" max="2728" width="15.1640625" style="15" customWidth="1"/>
    <col min="2729" max="2729" width="14.5" style="15" customWidth="1"/>
    <col min="2730" max="2785" width="9" style="15" hidden="1" customWidth="1"/>
    <col min="2786" max="2981" width="9.33203125" style="15"/>
    <col min="2982" max="2982" width="49.5" style="15" customWidth="1"/>
    <col min="2983" max="2983" width="16.1640625" style="15" customWidth="1"/>
    <col min="2984" max="2984" width="15.1640625" style="15" customWidth="1"/>
    <col min="2985" max="2985" width="14.5" style="15" customWidth="1"/>
    <col min="2986" max="3041" width="9" style="15" hidden="1" customWidth="1"/>
    <col min="3042" max="3237" width="9.33203125" style="15"/>
    <col min="3238" max="3238" width="49.5" style="15" customWidth="1"/>
    <col min="3239" max="3239" width="16.1640625" style="15" customWidth="1"/>
    <col min="3240" max="3240" width="15.1640625" style="15" customWidth="1"/>
    <col min="3241" max="3241" width="14.5" style="15" customWidth="1"/>
    <col min="3242" max="3297" width="9" style="15" hidden="1" customWidth="1"/>
    <col min="3298" max="3493" width="9.33203125" style="15"/>
    <col min="3494" max="3494" width="49.5" style="15" customWidth="1"/>
    <col min="3495" max="3495" width="16.1640625" style="15" customWidth="1"/>
    <col min="3496" max="3496" width="15.1640625" style="15" customWidth="1"/>
    <col min="3497" max="3497" width="14.5" style="15" customWidth="1"/>
    <col min="3498" max="3553" width="9" style="15" hidden="1" customWidth="1"/>
    <col min="3554" max="3749" width="9.33203125" style="15"/>
    <col min="3750" max="3750" width="49.5" style="15" customWidth="1"/>
    <col min="3751" max="3751" width="16.1640625" style="15" customWidth="1"/>
    <col min="3752" max="3752" width="15.1640625" style="15" customWidth="1"/>
    <col min="3753" max="3753" width="14.5" style="15" customWidth="1"/>
    <col min="3754" max="3809" width="9" style="15" hidden="1" customWidth="1"/>
    <col min="3810" max="4005" width="9.33203125" style="15"/>
    <col min="4006" max="4006" width="49.5" style="15" customWidth="1"/>
    <col min="4007" max="4007" width="16.1640625" style="15" customWidth="1"/>
    <col min="4008" max="4008" width="15.1640625" style="15" customWidth="1"/>
    <col min="4009" max="4009" width="14.5" style="15" customWidth="1"/>
    <col min="4010" max="4065" width="9" style="15" hidden="1" customWidth="1"/>
    <col min="4066" max="4261" width="9.33203125" style="15"/>
    <col min="4262" max="4262" width="49.5" style="15" customWidth="1"/>
    <col min="4263" max="4263" width="16.1640625" style="15" customWidth="1"/>
    <col min="4264" max="4264" width="15.1640625" style="15" customWidth="1"/>
    <col min="4265" max="4265" width="14.5" style="15" customWidth="1"/>
    <col min="4266" max="4321" width="9" style="15" hidden="1" customWidth="1"/>
    <col min="4322" max="4517" width="9.33203125" style="15"/>
    <col min="4518" max="4518" width="49.5" style="15" customWidth="1"/>
    <col min="4519" max="4519" width="16.1640625" style="15" customWidth="1"/>
    <col min="4520" max="4520" width="15.1640625" style="15" customWidth="1"/>
    <col min="4521" max="4521" width="14.5" style="15" customWidth="1"/>
    <col min="4522" max="4577" width="9" style="15" hidden="1" customWidth="1"/>
    <col min="4578" max="4773" width="9.33203125" style="15"/>
    <col min="4774" max="4774" width="49.5" style="15" customWidth="1"/>
    <col min="4775" max="4775" width="16.1640625" style="15" customWidth="1"/>
    <col min="4776" max="4776" width="15.1640625" style="15" customWidth="1"/>
    <col min="4777" max="4777" width="14.5" style="15" customWidth="1"/>
    <col min="4778" max="4833" width="9" style="15" hidden="1" customWidth="1"/>
    <col min="4834" max="5029" width="9.33203125" style="15"/>
    <col min="5030" max="5030" width="49.5" style="15" customWidth="1"/>
    <col min="5031" max="5031" width="16.1640625" style="15" customWidth="1"/>
    <col min="5032" max="5032" width="15.1640625" style="15" customWidth="1"/>
    <col min="5033" max="5033" width="14.5" style="15" customWidth="1"/>
    <col min="5034" max="5089" width="9" style="15" hidden="1" customWidth="1"/>
    <col min="5090" max="5285" width="9.33203125" style="15"/>
    <col min="5286" max="5286" width="49.5" style="15" customWidth="1"/>
    <col min="5287" max="5287" width="16.1640625" style="15" customWidth="1"/>
    <col min="5288" max="5288" width="15.1640625" style="15" customWidth="1"/>
    <col min="5289" max="5289" width="14.5" style="15" customWidth="1"/>
    <col min="5290" max="5345" width="9" style="15" hidden="1" customWidth="1"/>
    <col min="5346" max="5541" width="9.33203125" style="15"/>
    <col min="5542" max="5542" width="49.5" style="15" customWidth="1"/>
    <col min="5543" max="5543" width="16.1640625" style="15" customWidth="1"/>
    <col min="5544" max="5544" width="15.1640625" style="15" customWidth="1"/>
    <col min="5545" max="5545" width="14.5" style="15" customWidth="1"/>
    <col min="5546" max="5601" width="9" style="15" hidden="1" customWidth="1"/>
    <col min="5602" max="5797" width="9.33203125" style="15"/>
    <col min="5798" max="5798" width="49.5" style="15" customWidth="1"/>
    <col min="5799" max="5799" width="16.1640625" style="15" customWidth="1"/>
    <col min="5800" max="5800" width="15.1640625" style="15" customWidth="1"/>
    <col min="5801" max="5801" width="14.5" style="15" customWidth="1"/>
    <col min="5802" max="5857" width="9" style="15" hidden="1" customWidth="1"/>
    <col min="5858" max="6053" width="9.33203125" style="15"/>
    <col min="6054" max="6054" width="49.5" style="15" customWidth="1"/>
    <col min="6055" max="6055" width="16.1640625" style="15" customWidth="1"/>
    <col min="6056" max="6056" width="15.1640625" style="15" customWidth="1"/>
    <col min="6057" max="6057" width="14.5" style="15" customWidth="1"/>
    <col min="6058" max="6113" width="9" style="15" hidden="1" customWidth="1"/>
    <col min="6114" max="6309" width="9.33203125" style="15"/>
    <col min="6310" max="6310" width="49.5" style="15" customWidth="1"/>
    <col min="6311" max="6311" width="16.1640625" style="15" customWidth="1"/>
    <col min="6312" max="6312" width="15.1640625" style="15" customWidth="1"/>
    <col min="6313" max="6313" width="14.5" style="15" customWidth="1"/>
    <col min="6314" max="6369" width="9" style="15" hidden="1" customWidth="1"/>
    <col min="6370" max="6565" width="9.33203125" style="15"/>
    <col min="6566" max="6566" width="49.5" style="15" customWidth="1"/>
    <col min="6567" max="6567" width="16.1640625" style="15" customWidth="1"/>
    <col min="6568" max="6568" width="15.1640625" style="15" customWidth="1"/>
    <col min="6569" max="6569" width="14.5" style="15" customWidth="1"/>
    <col min="6570" max="6625" width="9" style="15" hidden="1" customWidth="1"/>
    <col min="6626" max="6821" width="9.33203125" style="15"/>
    <col min="6822" max="6822" width="49.5" style="15" customWidth="1"/>
    <col min="6823" max="6823" width="16.1640625" style="15" customWidth="1"/>
    <col min="6824" max="6824" width="15.1640625" style="15" customWidth="1"/>
    <col min="6825" max="6825" width="14.5" style="15" customWidth="1"/>
    <col min="6826" max="6881" width="9" style="15" hidden="1" customWidth="1"/>
    <col min="6882" max="7077" width="9.33203125" style="15"/>
    <col min="7078" max="7078" width="49.5" style="15" customWidth="1"/>
    <col min="7079" max="7079" width="16.1640625" style="15" customWidth="1"/>
    <col min="7080" max="7080" width="15.1640625" style="15" customWidth="1"/>
    <col min="7081" max="7081" width="14.5" style="15" customWidth="1"/>
    <col min="7082" max="7137" width="9" style="15" hidden="1" customWidth="1"/>
    <col min="7138" max="7333" width="9.33203125" style="15"/>
    <col min="7334" max="7334" width="49.5" style="15" customWidth="1"/>
    <col min="7335" max="7335" width="16.1640625" style="15" customWidth="1"/>
    <col min="7336" max="7336" width="15.1640625" style="15" customWidth="1"/>
    <col min="7337" max="7337" width="14.5" style="15" customWidth="1"/>
    <col min="7338" max="7393" width="9" style="15" hidden="1" customWidth="1"/>
    <col min="7394" max="7589" width="9.33203125" style="15"/>
    <col min="7590" max="7590" width="49.5" style="15" customWidth="1"/>
    <col min="7591" max="7591" width="16.1640625" style="15" customWidth="1"/>
    <col min="7592" max="7592" width="15.1640625" style="15" customWidth="1"/>
    <col min="7593" max="7593" width="14.5" style="15" customWidth="1"/>
    <col min="7594" max="7649" width="9" style="15" hidden="1" customWidth="1"/>
    <col min="7650" max="7845" width="9.33203125" style="15"/>
    <col min="7846" max="7846" width="49.5" style="15" customWidth="1"/>
    <col min="7847" max="7847" width="16.1640625" style="15" customWidth="1"/>
    <col min="7848" max="7848" width="15.1640625" style="15" customWidth="1"/>
    <col min="7849" max="7849" width="14.5" style="15" customWidth="1"/>
    <col min="7850" max="7905" width="9" style="15" hidden="1" customWidth="1"/>
    <col min="7906" max="8101" width="9.33203125" style="15"/>
    <col min="8102" max="8102" width="49.5" style="15" customWidth="1"/>
    <col min="8103" max="8103" width="16.1640625" style="15" customWidth="1"/>
    <col min="8104" max="8104" width="15.1640625" style="15" customWidth="1"/>
    <col min="8105" max="8105" width="14.5" style="15" customWidth="1"/>
    <col min="8106" max="8161" width="9" style="15" hidden="1" customWidth="1"/>
    <col min="8162" max="8357" width="9.33203125" style="15"/>
    <col min="8358" max="8358" width="49.5" style="15" customWidth="1"/>
    <col min="8359" max="8359" width="16.1640625" style="15" customWidth="1"/>
    <col min="8360" max="8360" width="15.1640625" style="15" customWidth="1"/>
    <col min="8361" max="8361" width="14.5" style="15" customWidth="1"/>
    <col min="8362" max="8417" width="9" style="15" hidden="1" customWidth="1"/>
    <col min="8418" max="8613" width="9.33203125" style="15"/>
    <col min="8614" max="8614" width="49.5" style="15" customWidth="1"/>
    <col min="8615" max="8615" width="16.1640625" style="15" customWidth="1"/>
    <col min="8616" max="8616" width="15.1640625" style="15" customWidth="1"/>
    <col min="8617" max="8617" width="14.5" style="15" customWidth="1"/>
    <col min="8618" max="8673" width="9" style="15" hidden="1" customWidth="1"/>
    <col min="8674" max="8869" width="9.33203125" style="15"/>
    <col min="8870" max="8870" width="49.5" style="15" customWidth="1"/>
    <col min="8871" max="8871" width="16.1640625" style="15" customWidth="1"/>
    <col min="8872" max="8872" width="15.1640625" style="15" customWidth="1"/>
    <col min="8873" max="8873" width="14.5" style="15" customWidth="1"/>
    <col min="8874" max="8929" width="9" style="15" hidden="1" customWidth="1"/>
    <col min="8930" max="9125" width="9.33203125" style="15"/>
    <col min="9126" max="9126" width="49.5" style="15" customWidth="1"/>
    <col min="9127" max="9127" width="16.1640625" style="15" customWidth="1"/>
    <col min="9128" max="9128" width="15.1640625" style="15" customWidth="1"/>
    <col min="9129" max="9129" width="14.5" style="15" customWidth="1"/>
    <col min="9130" max="9185" width="9" style="15" hidden="1" customWidth="1"/>
    <col min="9186" max="9381" width="9.33203125" style="15"/>
    <col min="9382" max="9382" width="49.5" style="15" customWidth="1"/>
    <col min="9383" max="9383" width="16.1640625" style="15" customWidth="1"/>
    <col min="9384" max="9384" width="15.1640625" style="15" customWidth="1"/>
    <col min="9385" max="9385" width="14.5" style="15" customWidth="1"/>
    <col min="9386" max="9441" width="9" style="15" hidden="1" customWidth="1"/>
    <col min="9442" max="9637" width="9.33203125" style="15"/>
    <col min="9638" max="9638" width="49.5" style="15" customWidth="1"/>
    <col min="9639" max="9639" width="16.1640625" style="15" customWidth="1"/>
    <col min="9640" max="9640" width="15.1640625" style="15" customWidth="1"/>
    <col min="9641" max="9641" width="14.5" style="15" customWidth="1"/>
    <col min="9642" max="9697" width="9" style="15" hidden="1" customWidth="1"/>
    <col min="9698" max="9893" width="9.33203125" style="15"/>
    <col min="9894" max="9894" width="49.5" style="15" customWidth="1"/>
    <col min="9895" max="9895" width="16.1640625" style="15" customWidth="1"/>
    <col min="9896" max="9896" width="15.1640625" style="15" customWidth="1"/>
    <col min="9897" max="9897" width="14.5" style="15" customWidth="1"/>
    <col min="9898" max="9953" width="9" style="15" hidden="1" customWidth="1"/>
    <col min="9954" max="10149" width="9.33203125" style="15"/>
    <col min="10150" max="10150" width="49.5" style="15" customWidth="1"/>
    <col min="10151" max="10151" width="16.1640625" style="15" customWidth="1"/>
    <col min="10152" max="10152" width="15.1640625" style="15" customWidth="1"/>
    <col min="10153" max="10153" width="14.5" style="15" customWidth="1"/>
    <col min="10154" max="10209" width="9" style="15" hidden="1" customWidth="1"/>
    <col min="10210" max="10405" width="9.33203125" style="15"/>
    <col min="10406" max="10406" width="49.5" style="15" customWidth="1"/>
    <col min="10407" max="10407" width="16.1640625" style="15" customWidth="1"/>
    <col min="10408" max="10408" width="15.1640625" style="15" customWidth="1"/>
    <col min="10409" max="10409" width="14.5" style="15" customWidth="1"/>
    <col min="10410" max="10465" width="9" style="15" hidden="1" customWidth="1"/>
    <col min="10466" max="10661" width="9.33203125" style="15"/>
    <col min="10662" max="10662" width="49.5" style="15" customWidth="1"/>
    <col min="10663" max="10663" width="16.1640625" style="15" customWidth="1"/>
    <col min="10664" max="10664" width="15.1640625" style="15" customWidth="1"/>
    <col min="10665" max="10665" width="14.5" style="15" customWidth="1"/>
    <col min="10666" max="10721" width="9" style="15" hidden="1" customWidth="1"/>
    <col min="10722" max="10917" width="9.33203125" style="15"/>
    <col min="10918" max="10918" width="49.5" style="15" customWidth="1"/>
    <col min="10919" max="10919" width="16.1640625" style="15" customWidth="1"/>
    <col min="10920" max="10920" width="15.1640625" style="15" customWidth="1"/>
    <col min="10921" max="10921" width="14.5" style="15" customWidth="1"/>
    <col min="10922" max="10977" width="9" style="15" hidden="1" customWidth="1"/>
    <col min="10978" max="11173" width="9.33203125" style="15"/>
    <col min="11174" max="11174" width="49.5" style="15" customWidth="1"/>
    <col min="11175" max="11175" width="16.1640625" style="15" customWidth="1"/>
    <col min="11176" max="11176" width="15.1640625" style="15" customWidth="1"/>
    <col min="11177" max="11177" width="14.5" style="15" customWidth="1"/>
    <col min="11178" max="11233" width="9" style="15" hidden="1" customWidth="1"/>
    <col min="11234" max="11429" width="9.33203125" style="15"/>
    <col min="11430" max="11430" width="49.5" style="15" customWidth="1"/>
    <col min="11431" max="11431" width="16.1640625" style="15" customWidth="1"/>
    <col min="11432" max="11432" width="15.1640625" style="15" customWidth="1"/>
    <col min="11433" max="11433" width="14.5" style="15" customWidth="1"/>
    <col min="11434" max="11489" width="9" style="15" hidden="1" customWidth="1"/>
    <col min="11490" max="11685" width="9.33203125" style="15"/>
    <col min="11686" max="11686" width="49.5" style="15" customWidth="1"/>
    <col min="11687" max="11687" width="16.1640625" style="15" customWidth="1"/>
    <col min="11688" max="11688" width="15.1640625" style="15" customWidth="1"/>
    <col min="11689" max="11689" width="14.5" style="15" customWidth="1"/>
    <col min="11690" max="11745" width="9" style="15" hidden="1" customWidth="1"/>
    <col min="11746" max="11941" width="9.33203125" style="15"/>
    <col min="11942" max="11942" width="49.5" style="15" customWidth="1"/>
    <col min="11943" max="11943" width="16.1640625" style="15" customWidth="1"/>
    <col min="11944" max="11944" width="15.1640625" style="15" customWidth="1"/>
    <col min="11945" max="11945" width="14.5" style="15" customWidth="1"/>
    <col min="11946" max="12001" width="9" style="15" hidden="1" customWidth="1"/>
    <col min="12002" max="12197" width="9.33203125" style="15"/>
    <col min="12198" max="12198" width="49.5" style="15" customWidth="1"/>
    <col min="12199" max="12199" width="16.1640625" style="15" customWidth="1"/>
    <col min="12200" max="12200" width="15.1640625" style="15" customWidth="1"/>
    <col min="12201" max="12201" width="14.5" style="15" customWidth="1"/>
    <col min="12202" max="12257" width="9" style="15" hidden="1" customWidth="1"/>
    <col min="12258" max="12453" width="9.33203125" style="15"/>
    <col min="12454" max="12454" width="49.5" style="15" customWidth="1"/>
    <col min="12455" max="12455" width="16.1640625" style="15" customWidth="1"/>
    <col min="12456" max="12456" width="15.1640625" style="15" customWidth="1"/>
    <col min="12457" max="12457" width="14.5" style="15" customWidth="1"/>
    <col min="12458" max="12513" width="9" style="15" hidden="1" customWidth="1"/>
    <col min="12514" max="12709" width="9.33203125" style="15"/>
    <col min="12710" max="12710" width="49.5" style="15" customWidth="1"/>
    <col min="12711" max="12711" width="16.1640625" style="15" customWidth="1"/>
    <col min="12712" max="12712" width="15.1640625" style="15" customWidth="1"/>
    <col min="12713" max="12713" width="14.5" style="15" customWidth="1"/>
    <col min="12714" max="12769" width="9" style="15" hidden="1" customWidth="1"/>
    <col min="12770" max="12965" width="9.33203125" style="15"/>
    <col min="12966" max="12966" width="49.5" style="15" customWidth="1"/>
    <col min="12967" max="12967" width="16.1640625" style="15" customWidth="1"/>
    <col min="12968" max="12968" width="15.1640625" style="15" customWidth="1"/>
    <col min="12969" max="12969" width="14.5" style="15" customWidth="1"/>
    <col min="12970" max="13025" width="9" style="15" hidden="1" customWidth="1"/>
    <col min="13026" max="13221" width="9.33203125" style="15"/>
    <col min="13222" max="13222" width="49.5" style="15" customWidth="1"/>
    <col min="13223" max="13223" width="16.1640625" style="15" customWidth="1"/>
    <col min="13224" max="13224" width="15.1640625" style="15" customWidth="1"/>
    <col min="13225" max="13225" width="14.5" style="15" customWidth="1"/>
    <col min="13226" max="13281" width="9" style="15" hidden="1" customWidth="1"/>
    <col min="13282" max="13477" width="9.33203125" style="15"/>
    <col min="13478" max="13478" width="49.5" style="15" customWidth="1"/>
    <col min="13479" max="13479" width="16.1640625" style="15" customWidth="1"/>
    <col min="13480" max="13480" width="15.1640625" style="15" customWidth="1"/>
    <col min="13481" max="13481" width="14.5" style="15" customWidth="1"/>
    <col min="13482" max="13537" width="9" style="15" hidden="1" customWidth="1"/>
    <col min="13538" max="13733" width="9.33203125" style="15"/>
    <col min="13734" max="13734" width="49.5" style="15" customWidth="1"/>
    <col min="13735" max="13735" width="16.1640625" style="15" customWidth="1"/>
    <col min="13736" max="13736" width="15.1640625" style="15" customWidth="1"/>
    <col min="13737" max="13737" width="14.5" style="15" customWidth="1"/>
    <col min="13738" max="13793" width="9" style="15" hidden="1" customWidth="1"/>
    <col min="13794" max="13989" width="9.33203125" style="15"/>
    <col min="13990" max="13990" width="49.5" style="15" customWidth="1"/>
    <col min="13991" max="13991" width="16.1640625" style="15" customWidth="1"/>
    <col min="13992" max="13992" width="15.1640625" style="15" customWidth="1"/>
    <col min="13993" max="13993" width="14.5" style="15" customWidth="1"/>
    <col min="13994" max="14049" width="9" style="15" hidden="1" customWidth="1"/>
    <col min="14050" max="14245" width="9.33203125" style="15"/>
    <col min="14246" max="14246" width="49.5" style="15" customWidth="1"/>
    <col min="14247" max="14247" width="16.1640625" style="15" customWidth="1"/>
    <col min="14248" max="14248" width="15.1640625" style="15" customWidth="1"/>
    <col min="14249" max="14249" width="14.5" style="15" customWidth="1"/>
    <col min="14250" max="14305" width="9" style="15" hidden="1" customWidth="1"/>
    <col min="14306" max="14501" width="9.33203125" style="15"/>
    <col min="14502" max="14502" width="49.5" style="15" customWidth="1"/>
    <col min="14503" max="14503" width="16.1640625" style="15" customWidth="1"/>
    <col min="14504" max="14504" width="15.1640625" style="15" customWidth="1"/>
    <col min="14505" max="14505" width="14.5" style="15" customWidth="1"/>
    <col min="14506" max="14561" width="9" style="15" hidden="1" customWidth="1"/>
    <col min="14562" max="14757" width="9.33203125" style="15"/>
    <col min="14758" max="14758" width="49.5" style="15" customWidth="1"/>
    <col min="14759" max="14759" width="16.1640625" style="15" customWidth="1"/>
    <col min="14760" max="14760" width="15.1640625" style="15" customWidth="1"/>
    <col min="14761" max="14761" width="14.5" style="15" customWidth="1"/>
    <col min="14762" max="14817" width="9" style="15" hidden="1" customWidth="1"/>
    <col min="14818" max="15013" width="9.33203125" style="15"/>
    <col min="15014" max="15014" width="49.5" style="15" customWidth="1"/>
    <col min="15015" max="15015" width="16.1640625" style="15" customWidth="1"/>
    <col min="15016" max="15016" width="15.1640625" style="15" customWidth="1"/>
    <col min="15017" max="15017" width="14.5" style="15" customWidth="1"/>
    <col min="15018" max="15073" width="9" style="15" hidden="1" customWidth="1"/>
    <col min="15074" max="15269" width="9.33203125" style="15"/>
    <col min="15270" max="15270" width="49.5" style="15" customWidth="1"/>
    <col min="15271" max="15271" width="16.1640625" style="15" customWidth="1"/>
    <col min="15272" max="15272" width="15.1640625" style="15" customWidth="1"/>
    <col min="15273" max="15273" width="14.5" style="15" customWidth="1"/>
    <col min="15274" max="15329" width="9" style="15" hidden="1" customWidth="1"/>
    <col min="15330" max="15525" width="9.33203125" style="15"/>
    <col min="15526" max="15526" width="49.5" style="15" customWidth="1"/>
    <col min="15527" max="15527" width="16.1640625" style="15" customWidth="1"/>
    <col min="15528" max="15528" width="15.1640625" style="15" customWidth="1"/>
    <col min="15529" max="15529" width="14.5" style="15" customWidth="1"/>
    <col min="15530" max="15585" width="9" style="15" hidden="1" customWidth="1"/>
    <col min="15586" max="15781" width="9.33203125" style="15"/>
    <col min="15782" max="15782" width="49.5" style="15" customWidth="1"/>
    <col min="15783" max="15783" width="16.1640625" style="15" customWidth="1"/>
    <col min="15784" max="15784" width="15.1640625" style="15" customWidth="1"/>
    <col min="15785" max="15785" width="14.5" style="15" customWidth="1"/>
    <col min="15786" max="15841" width="9" style="15" hidden="1" customWidth="1"/>
    <col min="15842" max="16037" width="9.33203125" style="15"/>
    <col min="16038" max="16038" width="49.5" style="15" customWidth="1"/>
    <col min="16039" max="16039" width="16.1640625" style="15" customWidth="1"/>
    <col min="16040" max="16040" width="15.1640625" style="15" customWidth="1"/>
    <col min="16041" max="16041" width="14.5" style="15" customWidth="1"/>
    <col min="16042" max="16097" width="9" style="15" hidden="1" customWidth="1"/>
    <col min="16098" max="16350" width="9.33203125" style="15"/>
    <col min="16351" max="16384" width="9.33203125" style="15" customWidth="1"/>
  </cols>
  <sheetData>
    <row r="1" spans="1:4" s="14" customFormat="1" ht="19.5" customHeight="1">
      <c r="A1" s="14" t="s">
        <v>727</v>
      </c>
    </row>
    <row r="2" spans="1:4" s="14" customFormat="1" ht="30.75" customHeight="1">
      <c r="A2" s="413" t="s">
        <v>22</v>
      </c>
      <c r="B2" s="413"/>
      <c r="C2" s="413"/>
      <c r="D2" s="413"/>
    </row>
    <row r="3" spans="1:4" s="14" customFormat="1" ht="19.5" customHeight="1">
      <c r="A3" s="25"/>
      <c r="B3" s="25"/>
      <c r="C3" s="25"/>
      <c r="D3" s="106" t="s">
        <v>728</v>
      </c>
    </row>
    <row r="4" spans="1:4" s="21" customFormat="1" ht="27.95" customHeight="1">
      <c r="A4" s="107" t="s">
        <v>615</v>
      </c>
      <c r="B4" s="107" t="s">
        <v>271</v>
      </c>
      <c r="C4" s="107" t="s">
        <v>272</v>
      </c>
      <c r="D4" s="108" t="s">
        <v>273</v>
      </c>
    </row>
    <row r="5" spans="1:4" s="14" customFormat="1" ht="19.5" customHeight="1">
      <c r="A5" s="120" t="s">
        <v>230</v>
      </c>
      <c r="B5" s="121"/>
      <c r="C5" s="121"/>
      <c r="D5" s="122"/>
    </row>
    <row r="6" spans="1:4" s="14" customFormat="1" ht="19.5" customHeight="1">
      <c r="A6" s="120" t="s">
        <v>729</v>
      </c>
      <c r="B6" s="121"/>
      <c r="C6" s="121"/>
      <c r="D6" s="122"/>
    </row>
    <row r="7" spans="1:4" s="14" customFormat="1" ht="19.5" customHeight="1">
      <c r="A7" s="120" t="s">
        <v>730</v>
      </c>
      <c r="B7" s="121"/>
      <c r="C7" s="121"/>
      <c r="D7" s="122"/>
    </row>
    <row r="8" spans="1:4" s="14" customFormat="1" ht="19.5" customHeight="1">
      <c r="A8" s="120" t="s">
        <v>233</v>
      </c>
      <c r="B8" s="121"/>
      <c r="C8" s="121"/>
      <c r="D8" s="122"/>
    </row>
    <row r="9" spans="1:4" s="14" customFormat="1" ht="19.5" customHeight="1">
      <c r="A9" s="120" t="s">
        <v>731</v>
      </c>
      <c r="B9" s="121"/>
      <c r="C9" s="121"/>
      <c r="D9" s="122"/>
    </row>
    <row r="10" spans="1:4" s="14" customFormat="1" ht="19.5" customHeight="1">
      <c r="A10" s="115" t="s">
        <v>295</v>
      </c>
      <c r="B10" s="123"/>
      <c r="C10" s="123"/>
      <c r="D10" s="122"/>
    </row>
    <row r="11" spans="1:4" s="14" customFormat="1" ht="19.5" customHeight="1">
      <c r="A11" s="118" t="s">
        <v>608</v>
      </c>
      <c r="B11" s="123"/>
      <c r="C11" s="123"/>
      <c r="D11" s="122"/>
    </row>
    <row r="12" spans="1:4" s="14" customFormat="1" ht="19.5" customHeight="1">
      <c r="A12" s="124" t="s">
        <v>732</v>
      </c>
      <c r="B12" s="123"/>
      <c r="C12" s="123"/>
      <c r="D12" s="122"/>
    </row>
    <row r="13" spans="1:4" s="14" customFormat="1" ht="19.5" customHeight="1">
      <c r="A13" s="118" t="s">
        <v>733</v>
      </c>
      <c r="B13" s="121"/>
      <c r="C13" s="121"/>
      <c r="D13" s="122"/>
    </row>
    <row r="14" spans="1:4" s="14" customFormat="1" ht="19.5" customHeight="1">
      <c r="A14" s="118" t="s">
        <v>612</v>
      </c>
      <c r="B14" s="121"/>
      <c r="C14" s="121"/>
      <c r="D14" s="122"/>
    </row>
    <row r="15" spans="1:4" s="14" customFormat="1" ht="19.5" customHeight="1">
      <c r="A15" s="118" t="s">
        <v>613</v>
      </c>
      <c r="B15" s="121"/>
      <c r="C15" s="121"/>
      <c r="D15" s="122"/>
    </row>
    <row r="16" spans="1:4" s="21" customFormat="1" ht="19.5" customHeight="1">
      <c r="A16" s="115" t="s">
        <v>350</v>
      </c>
      <c r="B16" s="123"/>
      <c r="C16" s="123"/>
      <c r="D16" s="125"/>
    </row>
    <row r="17" spans="1:209" s="79" customFormat="1" ht="21.95" customHeight="1">
      <c r="A17" s="88" t="s">
        <v>734</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row>
  </sheetData>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Sheet32">
    <pageSetUpPr fitToPage="1"/>
  </sheetPr>
  <dimension ref="A1:WVE29"/>
  <sheetViews>
    <sheetView view="pageBreakPreview" workbookViewId="0">
      <selection activeCell="B26" sqref="B26"/>
    </sheetView>
  </sheetViews>
  <sheetFormatPr defaultColWidth="9" defaultRowHeight="12.75"/>
  <cols>
    <col min="1" max="1" width="56.1640625" style="105" customWidth="1"/>
    <col min="2" max="3" width="32.83203125" style="105" customWidth="1"/>
    <col min="4" max="4" width="38.5" style="105" customWidth="1"/>
    <col min="5" max="143" width="9.33203125" style="105"/>
    <col min="144" max="144" width="47.83203125" style="105" customWidth="1"/>
    <col min="145" max="145" width="16" style="105" customWidth="1"/>
    <col min="146" max="146" width="16.33203125" style="105" customWidth="1"/>
    <col min="147" max="147" width="12.83203125" style="105" customWidth="1"/>
    <col min="148" max="253" width="9" style="105" hidden="1" customWidth="1"/>
    <col min="254" max="399" width="9.33203125" style="105"/>
    <col min="400" max="400" width="47.83203125" style="105" customWidth="1"/>
    <col min="401" max="401" width="16" style="105" customWidth="1"/>
    <col min="402" max="402" width="16.33203125" style="105" customWidth="1"/>
    <col min="403" max="403" width="12.83203125" style="105" customWidth="1"/>
    <col min="404" max="509" width="9" style="105" hidden="1" customWidth="1"/>
    <col min="510" max="655" width="9.33203125" style="105"/>
    <col min="656" max="656" width="47.83203125" style="105" customWidth="1"/>
    <col min="657" max="657" width="16" style="105" customWidth="1"/>
    <col min="658" max="658" width="16.33203125" style="105" customWidth="1"/>
    <col min="659" max="659" width="12.83203125" style="105" customWidth="1"/>
    <col min="660" max="765" width="9" style="105" hidden="1" customWidth="1"/>
    <col min="766" max="911" width="9.33203125" style="105"/>
    <col min="912" max="912" width="47.83203125" style="105" customWidth="1"/>
    <col min="913" max="913" width="16" style="105" customWidth="1"/>
    <col min="914" max="914" width="16.33203125" style="105" customWidth="1"/>
    <col min="915" max="915" width="12.83203125" style="105" customWidth="1"/>
    <col min="916" max="1021" width="9" style="105" hidden="1" customWidth="1"/>
    <col min="1022" max="1167" width="9.33203125" style="105"/>
    <col min="1168" max="1168" width="47.83203125" style="105" customWidth="1"/>
    <col min="1169" max="1169" width="16" style="105" customWidth="1"/>
    <col min="1170" max="1170" width="16.33203125" style="105" customWidth="1"/>
    <col min="1171" max="1171" width="12.83203125" style="105" customWidth="1"/>
    <col min="1172" max="1277" width="9" style="105" hidden="1" customWidth="1"/>
    <col min="1278" max="1423" width="9.33203125" style="105"/>
    <col min="1424" max="1424" width="47.83203125" style="105" customWidth="1"/>
    <col min="1425" max="1425" width="16" style="105" customWidth="1"/>
    <col min="1426" max="1426" width="16.33203125" style="105" customWidth="1"/>
    <col min="1427" max="1427" width="12.83203125" style="105" customWidth="1"/>
    <col min="1428" max="1533" width="9" style="105" hidden="1" customWidth="1"/>
    <col min="1534" max="1679" width="9.33203125" style="105"/>
    <col min="1680" max="1680" width="47.83203125" style="105" customWidth="1"/>
    <col min="1681" max="1681" width="16" style="105" customWidth="1"/>
    <col min="1682" max="1682" width="16.33203125" style="105" customWidth="1"/>
    <col min="1683" max="1683" width="12.83203125" style="105" customWidth="1"/>
    <col min="1684" max="1789" width="9" style="105" hidden="1" customWidth="1"/>
    <col min="1790" max="1935" width="9.33203125" style="105"/>
    <col min="1936" max="1936" width="47.83203125" style="105" customWidth="1"/>
    <col min="1937" max="1937" width="16" style="105" customWidth="1"/>
    <col min="1938" max="1938" width="16.33203125" style="105" customWidth="1"/>
    <col min="1939" max="1939" width="12.83203125" style="105" customWidth="1"/>
    <col min="1940" max="2045" width="9" style="105" hidden="1" customWidth="1"/>
    <col min="2046" max="2191" width="9.33203125" style="105"/>
    <col min="2192" max="2192" width="47.83203125" style="105" customWidth="1"/>
    <col min="2193" max="2193" width="16" style="105" customWidth="1"/>
    <col min="2194" max="2194" width="16.33203125" style="105" customWidth="1"/>
    <col min="2195" max="2195" width="12.83203125" style="105" customWidth="1"/>
    <col min="2196" max="2301" width="9" style="105" hidden="1" customWidth="1"/>
    <col min="2302" max="2447" width="9.33203125" style="105"/>
    <col min="2448" max="2448" width="47.83203125" style="105" customWidth="1"/>
    <col min="2449" max="2449" width="16" style="105" customWidth="1"/>
    <col min="2450" max="2450" width="16.33203125" style="105" customWidth="1"/>
    <col min="2451" max="2451" width="12.83203125" style="105" customWidth="1"/>
    <col min="2452" max="2557" width="9" style="105" hidden="1" customWidth="1"/>
    <col min="2558" max="2703" width="9.33203125" style="105"/>
    <col min="2704" max="2704" width="47.83203125" style="105" customWidth="1"/>
    <col min="2705" max="2705" width="16" style="105" customWidth="1"/>
    <col min="2706" max="2706" width="16.33203125" style="105" customWidth="1"/>
    <col min="2707" max="2707" width="12.83203125" style="105" customWidth="1"/>
    <col min="2708" max="2813" width="9" style="105" hidden="1" customWidth="1"/>
    <col min="2814" max="2959" width="9.33203125" style="105"/>
    <col min="2960" max="2960" width="47.83203125" style="105" customWidth="1"/>
    <col min="2961" max="2961" width="16" style="105" customWidth="1"/>
    <col min="2962" max="2962" width="16.33203125" style="105" customWidth="1"/>
    <col min="2963" max="2963" width="12.83203125" style="105" customWidth="1"/>
    <col min="2964" max="3069" width="9" style="105" hidden="1" customWidth="1"/>
    <col min="3070" max="3215" width="9.33203125" style="105"/>
    <col min="3216" max="3216" width="47.83203125" style="105" customWidth="1"/>
    <col min="3217" max="3217" width="16" style="105" customWidth="1"/>
    <col min="3218" max="3218" width="16.33203125" style="105" customWidth="1"/>
    <col min="3219" max="3219" width="12.83203125" style="105" customWidth="1"/>
    <col min="3220" max="3325" width="9" style="105" hidden="1" customWidth="1"/>
    <col min="3326" max="3471" width="9.33203125" style="105"/>
    <col min="3472" max="3472" width="47.83203125" style="105" customWidth="1"/>
    <col min="3473" max="3473" width="16" style="105" customWidth="1"/>
    <col min="3474" max="3474" width="16.33203125" style="105" customWidth="1"/>
    <col min="3475" max="3475" width="12.83203125" style="105" customWidth="1"/>
    <col min="3476" max="3581" width="9" style="105" hidden="1" customWidth="1"/>
    <col min="3582" max="3727" width="9.33203125" style="105"/>
    <col min="3728" max="3728" width="47.83203125" style="105" customWidth="1"/>
    <col min="3729" max="3729" width="16" style="105" customWidth="1"/>
    <col min="3730" max="3730" width="16.33203125" style="105" customWidth="1"/>
    <col min="3731" max="3731" width="12.83203125" style="105" customWidth="1"/>
    <col min="3732" max="3837" width="9" style="105" hidden="1" customWidth="1"/>
    <col min="3838" max="3983" width="9.33203125" style="105"/>
    <col min="3984" max="3984" width="47.83203125" style="105" customWidth="1"/>
    <col min="3985" max="3985" width="16" style="105" customWidth="1"/>
    <col min="3986" max="3986" width="16.33203125" style="105" customWidth="1"/>
    <col min="3987" max="3987" width="12.83203125" style="105" customWidth="1"/>
    <col min="3988" max="4093" width="9" style="105" hidden="1" customWidth="1"/>
    <col min="4094" max="4239" width="9.33203125" style="105"/>
    <col min="4240" max="4240" width="47.83203125" style="105" customWidth="1"/>
    <col min="4241" max="4241" width="16" style="105" customWidth="1"/>
    <col min="4242" max="4242" width="16.33203125" style="105" customWidth="1"/>
    <col min="4243" max="4243" width="12.83203125" style="105" customWidth="1"/>
    <col min="4244" max="4349" width="9" style="105" hidden="1" customWidth="1"/>
    <col min="4350" max="4495" width="9.33203125" style="105"/>
    <col min="4496" max="4496" width="47.83203125" style="105" customWidth="1"/>
    <col min="4497" max="4497" width="16" style="105" customWidth="1"/>
    <col min="4498" max="4498" width="16.33203125" style="105" customWidth="1"/>
    <col min="4499" max="4499" width="12.83203125" style="105" customWidth="1"/>
    <col min="4500" max="4605" width="9" style="105" hidden="1" customWidth="1"/>
    <col min="4606" max="4751" width="9.33203125" style="105"/>
    <col min="4752" max="4752" width="47.83203125" style="105" customWidth="1"/>
    <col min="4753" max="4753" width="16" style="105" customWidth="1"/>
    <col min="4754" max="4754" width="16.33203125" style="105" customWidth="1"/>
    <col min="4755" max="4755" width="12.83203125" style="105" customWidth="1"/>
    <col min="4756" max="4861" width="9" style="105" hidden="1" customWidth="1"/>
    <col min="4862" max="5007" width="9.33203125" style="105"/>
    <col min="5008" max="5008" width="47.83203125" style="105" customWidth="1"/>
    <col min="5009" max="5009" width="16" style="105" customWidth="1"/>
    <col min="5010" max="5010" width="16.33203125" style="105" customWidth="1"/>
    <col min="5011" max="5011" width="12.83203125" style="105" customWidth="1"/>
    <col min="5012" max="5117" width="9" style="105" hidden="1" customWidth="1"/>
    <col min="5118" max="5263" width="9.33203125" style="105"/>
    <col min="5264" max="5264" width="47.83203125" style="105" customWidth="1"/>
    <col min="5265" max="5265" width="16" style="105" customWidth="1"/>
    <col min="5266" max="5266" width="16.33203125" style="105" customWidth="1"/>
    <col min="5267" max="5267" width="12.83203125" style="105" customWidth="1"/>
    <col min="5268" max="5373" width="9" style="105" hidden="1" customWidth="1"/>
    <col min="5374" max="5519" width="9.33203125" style="105"/>
    <col min="5520" max="5520" width="47.83203125" style="105" customWidth="1"/>
    <col min="5521" max="5521" width="16" style="105" customWidth="1"/>
    <col min="5522" max="5522" width="16.33203125" style="105" customWidth="1"/>
    <col min="5523" max="5523" width="12.83203125" style="105" customWidth="1"/>
    <col min="5524" max="5629" width="9" style="105" hidden="1" customWidth="1"/>
    <col min="5630" max="5775" width="9.33203125" style="105"/>
    <col min="5776" max="5776" width="47.83203125" style="105" customWidth="1"/>
    <col min="5777" max="5777" width="16" style="105" customWidth="1"/>
    <col min="5778" max="5778" width="16.33203125" style="105" customWidth="1"/>
    <col min="5779" max="5779" width="12.83203125" style="105" customWidth="1"/>
    <col min="5780" max="5885" width="9" style="105" hidden="1" customWidth="1"/>
    <col min="5886" max="6031" width="9.33203125" style="105"/>
    <col min="6032" max="6032" width="47.83203125" style="105" customWidth="1"/>
    <col min="6033" max="6033" width="16" style="105" customWidth="1"/>
    <col min="6034" max="6034" width="16.33203125" style="105" customWidth="1"/>
    <col min="6035" max="6035" width="12.83203125" style="105" customWidth="1"/>
    <col min="6036" max="6141" width="9" style="105" hidden="1" customWidth="1"/>
    <col min="6142" max="6287" width="9.33203125" style="105"/>
    <col min="6288" max="6288" width="47.83203125" style="105" customWidth="1"/>
    <col min="6289" max="6289" width="16" style="105" customWidth="1"/>
    <col min="6290" max="6290" width="16.33203125" style="105" customWidth="1"/>
    <col min="6291" max="6291" width="12.83203125" style="105" customWidth="1"/>
    <col min="6292" max="6397" width="9" style="105" hidden="1" customWidth="1"/>
    <col min="6398" max="6543" width="9.33203125" style="105"/>
    <col min="6544" max="6544" width="47.83203125" style="105" customWidth="1"/>
    <col min="6545" max="6545" width="16" style="105" customWidth="1"/>
    <col min="6546" max="6546" width="16.33203125" style="105" customWidth="1"/>
    <col min="6547" max="6547" width="12.83203125" style="105" customWidth="1"/>
    <col min="6548" max="6653" width="9" style="105" hidden="1" customWidth="1"/>
    <col min="6654" max="6799" width="9.33203125" style="105"/>
    <col min="6800" max="6800" width="47.83203125" style="105" customWidth="1"/>
    <col min="6801" max="6801" width="16" style="105" customWidth="1"/>
    <col min="6802" max="6802" width="16.33203125" style="105" customWidth="1"/>
    <col min="6803" max="6803" width="12.83203125" style="105" customWidth="1"/>
    <col min="6804" max="6909" width="9" style="105" hidden="1" customWidth="1"/>
    <col min="6910" max="7055" width="9.33203125" style="105"/>
    <col min="7056" max="7056" width="47.83203125" style="105" customWidth="1"/>
    <col min="7057" max="7057" width="16" style="105" customWidth="1"/>
    <col min="7058" max="7058" width="16.33203125" style="105" customWidth="1"/>
    <col min="7059" max="7059" width="12.83203125" style="105" customWidth="1"/>
    <col min="7060" max="7165" width="9" style="105" hidden="1" customWidth="1"/>
    <col min="7166" max="7311" width="9.33203125" style="105"/>
    <col min="7312" max="7312" width="47.83203125" style="105" customWidth="1"/>
    <col min="7313" max="7313" width="16" style="105" customWidth="1"/>
    <col min="7314" max="7314" width="16.33203125" style="105" customWidth="1"/>
    <col min="7315" max="7315" width="12.83203125" style="105" customWidth="1"/>
    <col min="7316" max="7421" width="9" style="105" hidden="1" customWidth="1"/>
    <col min="7422" max="7567" width="9.33203125" style="105"/>
    <col min="7568" max="7568" width="47.83203125" style="105" customWidth="1"/>
    <col min="7569" max="7569" width="16" style="105" customWidth="1"/>
    <col min="7570" max="7570" width="16.33203125" style="105" customWidth="1"/>
    <col min="7571" max="7571" width="12.83203125" style="105" customWidth="1"/>
    <col min="7572" max="7677" width="9" style="105" hidden="1" customWidth="1"/>
    <col min="7678" max="7823" width="9.33203125" style="105"/>
    <col min="7824" max="7824" width="47.83203125" style="105" customWidth="1"/>
    <col min="7825" max="7825" width="16" style="105" customWidth="1"/>
    <col min="7826" max="7826" width="16.33203125" style="105" customWidth="1"/>
    <col min="7827" max="7827" width="12.83203125" style="105" customWidth="1"/>
    <col min="7828" max="7933" width="9" style="105" hidden="1" customWidth="1"/>
    <col min="7934" max="8079" width="9.33203125" style="105"/>
    <col min="8080" max="8080" width="47.83203125" style="105" customWidth="1"/>
    <col min="8081" max="8081" width="16" style="105" customWidth="1"/>
    <col min="8082" max="8082" width="16.33203125" style="105" customWidth="1"/>
    <col min="8083" max="8083" width="12.83203125" style="105" customWidth="1"/>
    <col min="8084" max="8189" width="9" style="105" hidden="1" customWidth="1"/>
    <col min="8190" max="8335" width="9.33203125" style="105"/>
    <col min="8336" max="8336" width="47.83203125" style="105" customWidth="1"/>
    <col min="8337" max="8337" width="16" style="105" customWidth="1"/>
    <col min="8338" max="8338" width="16.33203125" style="105" customWidth="1"/>
    <col min="8339" max="8339" width="12.83203125" style="105" customWidth="1"/>
    <col min="8340" max="8445" width="9" style="105" hidden="1" customWidth="1"/>
    <col min="8446" max="8591" width="9.33203125" style="105"/>
    <col min="8592" max="8592" width="47.83203125" style="105" customWidth="1"/>
    <col min="8593" max="8593" width="16" style="105" customWidth="1"/>
    <col min="8594" max="8594" width="16.33203125" style="105" customWidth="1"/>
    <col min="8595" max="8595" width="12.83203125" style="105" customWidth="1"/>
    <col min="8596" max="8701" width="9" style="105" hidden="1" customWidth="1"/>
    <col min="8702" max="8847" width="9.33203125" style="105"/>
    <col min="8848" max="8848" width="47.83203125" style="105" customWidth="1"/>
    <col min="8849" max="8849" width="16" style="105" customWidth="1"/>
    <col min="8850" max="8850" width="16.33203125" style="105" customWidth="1"/>
    <col min="8851" max="8851" width="12.83203125" style="105" customWidth="1"/>
    <col min="8852" max="8957" width="9" style="105" hidden="1" customWidth="1"/>
    <col min="8958" max="9103" width="9.33203125" style="105"/>
    <col min="9104" max="9104" width="47.83203125" style="105" customWidth="1"/>
    <col min="9105" max="9105" width="16" style="105" customWidth="1"/>
    <col min="9106" max="9106" width="16.33203125" style="105" customWidth="1"/>
    <col min="9107" max="9107" width="12.83203125" style="105" customWidth="1"/>
    <col min="9108" max="9213" width="9" style="105" hidden="1" customWidth="1"/>
    <col min="9214" max="9359" width="9.33203125" style="105"/>
    <col min="9360" max="9360" width="47.83203125" style="105" customWidth="1"/>
    <col min="9361" max="9361" width="16" style="105" customWidth="1"/>
    <col min="9362" max="9362" width="16.33203125" style="105" customWidth="1"/>
    <col min="9363" max="9363" width="12.83203125" style="105" customWidth="1"/>
    <col min="9364" max="9469" width="9" style="105" hidden="1" customWidth="1"/>
    <col min="9470" max="9615" width="9.33203125" style="105"/>
    <col min="9616" max="9616" width="47.83203125" style="105" customWidth="1"/>
    <col min="9617" max="9617" width="16" style="105" customWidth="1"/>
    <col min="9618" max="9618" width="16.33203125" style="105" customWidth="1"/>
    <col min="9619" max="9619" width="12.83203125" style="105" customWidth="1"/>
    <col min="9620" max="9725" width="9" style="105" hidden="1" customWidth="1"/>
    <col min="9726" max="9871" width="9.33203125" style="105"/>
    <col min="9872" max="9872" width="47.83203125" style="105" customWidth="1"/>
    <col min="9873" max="9873" width="16" style="105" customWidth="1"/>
    <col min="9874" max="9874" width="16.33203125" style="105" customWidth="1"/>
    <col min="9875" max="9875" width="12.83203125" style="105" customWidth="1"/>
    <col min="9876" max="9981" width="9" style="105" hidden="1" customWidth="1"/>
    <col min="9982" max="10127" width="9.33203125" style="105"/>
    <col min="10128" max="10128" width="47.83203125" style="105" customWidth="1"/>
    <col min="10129" max="10129" width="16" style="105" customWidth="1"/>
    <col min="10130" max="10130" width="16.33203125" style="105" customWidth="1"/>
    <col min="10131" max="10131" width="12.83203125" style="105" customWidth="1"/>
    <col min="10132" max="10237" width="9" style="105" hidden="1" customWidth="1"/>
    <col min="10238" max="10383" width="9.33203125" style="105"/>
    <col min="10384" max="10384" width="47.83203125" style="105" customWidth="1"/>
    <col min="10385" max="10385" width="16" style="105" customWidth="1"/>
    <col min="10386" max="10386" width="16.33203125" style="105" customWidth="1"/>
    <col min="10387" max="10387" width="12.83203125" style="105" customWidth="1"/>
    <col min="10388" max="10493" width="9" style="105" hidden="1" customWidth="1"/>
    <col min="10494" max="10639" width="9.33203125" style="105"/>
    <col min="10640" max="10640" width="47.83203125" style="105" customWidth="1"/>
    <col min="10641" max="10641" width="16" style="105" customWidth="1"/>
    <col min="10642" max="10642" width="16.33203125" style="105" customWidth="1"/>
    <col min="10643" max="10643" width="12.83203125" style="105" customWidth="1"/>
    <col min="10644" max="10749" width="9" style="105" hidden="1" customWidth="1"/>
    <col min="10750" max="10895" width="9.33203125" style="105"/>
    <col min="10896" max="10896" width="47.83203125" style="105" customWidth="1"/>
    <col min="10897" max="10897" width="16" style="105" customWidth="1"/>
    <col min="10898" max="10898" width="16.33203125" style="105" customWidth="1"/>
    <col min="10899" max="10899" width="12.83203125" style="105" customWidth="1"/>
    <col min="10900" max="11005" width="9" style="105" hidden="1" customWidth="1"/>
    <col min="11006" max="11151" width="9.33203125" style="105"/>
    <col min="11152" max="11152" width="47.83203125" style="105" customWidth="1"/>
    <col min="11153" max="11153" width="16" style="105" customWidth="1"/>
    <col min="11154" max="11154" width="16.33203125" style="105" customWidth="1"/>
    <col min="11155" max="11155" width="12.83203125" style="105" customWidth="1"/>
    <col min="11156" max="11261" width="9" style="105" hidden="1" customWidth="1"/>
    <col min="11262" max="11407" width="9.33203125" style="105"/>
    <col min="11408" max="11408" width="47.83203125" style="105" customWidth="1"/>
    <col min="11409" max="11409" width="16" style="105" customWidth="1"/>
    <col min="11410" max="11410" width="16.33203125" style="105" customWidth="1"/>
    <col min="11411" max="11411" width="12.83203125" style="105" customWidth="1"/>
    <col min="11412" max="11517" width="9" style="105" hidden="1" customWidth="1"/>
    <col min="11518" max="11663" width="9.33203125" style="105"/>
    <col min="11664" max="11664" width="47.83203125" style="105" customWidth="1"/>
    <col min="11665" max="11665" width="16" style="105" customWidth="1"/>
    <col min="11666" max="11666" width="16.33203125" style="105" customWidth="1"/>
    <col min="11667" max="11667" width="12.83203125" style="105" customWidth="1"/>
    <col min="11668" max="11773" width="9" style="105" hidden="1" customWidth="1"/>
    <col min="11774" max="11919" width="9.33203125" style="105"/>
    <col min="11920" max="11920" width="47.83203125" style="105" customWidth="1"/>
    <col min="11921" max="11921" width="16" style="105" customWidth="1"/>
    <col min="11922" max="11922" width="16.33203125" style="105" customWidth="1"/>
    <col min="11923" max="11923" width="12.83203125" style="105" customWidth="1"/>
    <col min="11924" max="12029" width="9" style="105" hidden="1" customWidth="1"/>
    <col min="12030" max="12175" width="9.33203125" style="105"/>
    <col min="12176" max="12176" width="47.83203125" style="105" customWidth="1"/>
    <col min="12177" max="12177" width="16" style="105" customWidth="1"/>
    <col min="12178" max="12178" width="16.33203125" style="105" customWidth="1"/>
    <col min="12179" max="12179" width="12.83203125" style="105" customWidth="1"/>
    <col min="12180" max="12285" width="9" style="105" hidden="1" customWidth="1"/>
    <col min="12286" max="12431" width="9.33203125" style="105"/>
    <col min="12432" max="12432" width="47.83203125" style="105" customWidth="1"/>
    <col min="12433" max="12433" width="16" style="105" customWidth="1"/>
    <col min="12434" max="12434" width="16.33203125" style="105" customWidth="1"/>
    <col min="12435" max="12435" width="12.83203125" style="105" customWidth="1"/>
    <col min="12436" max="12541" width="9" style="105" hidden="1" customWidth="1"/>
    <col min="12542" max="12687" width="9.33203125" style="105"/>
    <col min="12688" max="12688" width="47.83203125" style="105" customWidth="1"/>
    <col min="12689" max="12689" width="16" style="105" customWidth="1"/>
    <col min="12690" max="12690" width="16.33203125" style="105" customWidth="1"/>
    <col min="12691" max="12691" width="12.83203125" style="105" customWidth="1"/>
    <col min="12692" max="12797" width="9" style="105" hidden="1" customWidth="1"/>
    <col min="12798" max="12943" width="9.33203125" style="105"/>
    <col min="12944" max="12944" width="47.83203125" style="105" customWidth="1"/>
    <col min="12945" max="12945" width="16" style="105" customWidth="1"/>
    <col min="12946" max="12946" width="16.33203125" style="105" customWidth="1"/>
    <col min="12947" max="12947" width="12.83203125" style="105" customWidth="1"/>
    <col min="12948" max="13053" width="9" style="105" hidden="1" customWidth="1"/>
    <col min="13054" max="13199" width="9.33203125" style="105"/>
    <col min="13200" max="13200" width="47.83203125" style="105" customWidth="1"/>
    <col min="13201" max="13201" width="16" style="105" customWidth="1"/>
    <col min="13202" max="13202" width="16.33203125" style="105" customWidth="1"/>
    <col min="13203" max="13203" width="12.83203125" style="105" customWidth="1"/>
    <col min="13204" max="13309" width="9" style="105" hidden="1" customWidth="1"/>
    <col min="13310" max="13455" width="9.33203125" style="105"/>
    <col min="13456" max="13456" width="47.83203125" style="105" customWidth="1"/>
    <col min="13457" max="13457" width="16" style="105" customWidth="1"/>
    <col min="13458" max="13458" width="16.33203125" style="105" customWidth="1"/>
    <col min="13459" max="13459" width="12.83203125" style="105" customWidth="1"/>
    <col min="13460" max="13565" width="9" style="105" hidden="1" customWidth="1"/>
    <col min="13566" max="13711" width="9.33203125" style="105"/>
    <col min="13712" max="13712" width="47.83203125" style="105" customWidth="1"/>
    <col min="13713" max="13713" width="16" style="105" customWidth="1"/>
    <col min="13714" max="13714" width="16.33203125" style="105" customWidth="1"/>
    <col min="13715" max="13715" width="12.83203125" style="105" customWidth="1"/>
    <col min="13716" max="13821" width="9" style="105" hidden="1" customWidth="1"/>
    <col min="13822" max="13967" width="9.33203125" style="105"/>
    <col min="13968" max="13968" width="47.83203125" style="105" customWidth="1"/>
    <col min="13969" max="13969" width="16" style="105" customWidth="1"/>
    <col min="13970" max="13970" width="16.33203125" style="105" customWidth="1"/>
    <col min="13971" max="13971" width="12.83203125" style="105" customWidth="1"/>
    <col min="13972" max="14077" width="9" style="105" hidden="1" customWidth="1"/>
    <col min="14078" max="14223" width="9.33203125" style="105"/>
    <col min="14224" max="14224" width="47.83203125" style="105" customWidth="1"/>
    <col min="14225" max="14225" width="16" style="105" customWidth="1"/>
    <col min="14226" max="14226" width="16.33203125" style="105" customWidth="1"/>
    <col min="14227" max="14227" width="12.83203125" style="105" customWidth="1"/>
    <col min="14228" max="14333" width="9" style="105" hidden="1" customWidth="1"/>
    <col min="14334" max="14479" width="9.33203125" style="105"/>
    <col min="14480" max="14480" width="47.83203125" style="105" customWidth="1"/>
    <col min="14481" max="14481" width="16" style="105" customWidth="1"/>
    <col min="14482" max="14482" width="16.33203125" style="105" customWidth="1"/>
    <col min="14483" max="14483" width="12.83203125" style="105" customWidth="1"/>
    <col min="14484" max="14589" width="9" style="105" hidden="1" customWidth="1"/>
    <col min="14590" max="14735" width="9.33203125" style="105"/>
    <col min="14736" max="14736" width="47.83203125" style="105" customWidth="1"/>
    <col min="14737" max="14737" width="16" style="105" customWidth="1"/>
    <col min="14738" max="14738" width="16.33203125" style="105" customWidth="1"/>
    <col min="14739" max="14739" width="12.83203125" style="105" customWidth="1"/>
    <col min="14740" max="14845" width="9" style="105" hidden="1" customWidth="1"/>
    <col min="14846" max="14991" width="9.33203125" style="105"/>
    <col min="14992" max="14992" width="47.83203125" style="105" customWidth="1"/>
    <col min="14993" max="14993" width="16" style="105" customWidth="1"/>
    <col min="14994" max="14994" width="16.33203125" style="105" customWidth="1"/>
    <col min="14995" max="14995" width="12.83203125" style="105" customWidth="1"/>
    <col min="14996" max="15101" width="9" style="105" hidden="1" customWidth="1"/>
    <col min="15102" max="15247" width="9.33203125" style="105"/>
    <col min="15248" max="15248" width="47.83203125" style="105" customWidth="1"/>
    <col min="15249" max="15249" width="16" style="105" customWidth="1"/>
    <col min="15250" max="15250" width="16.33203125" style="105" customWidth="1"/>
    <col min="15251" max="15251" width="12.83203125" style="105" customWidth="1"/>
    <col min="15252" max="15357" width="9" style="105" hidden="1" customWidth="1"/>
    <col min="15358" max="15503" width="9.33203125" style="105"/>
    <col min="15504" max="15504" width="47.83203125" style="105" customWidth="1"/>
    <col min="15505" max="15505" width="16" style="105" customWidth="1"/>
    <col min="15506" max="15506" width="16.33203125" style="105" customWidth="1"/>
    <col min="15507" max="15507" width="12.83203125" style="105" customWidth="1"/>
    <col min="15508" max="15613" width="9" style="105" hidden="1" customWidth="1"/>
    <col min="15614" max="15759" width="9.33203125" style="105"/>
    <col min="15760" max="15760" width="47.83203125" style="105" customWidth="1"/>
    <col min="15761" max="15761" width="16" style="105" customWidth="1"/>
    <col min="15762" max="15762" width="16.33203125" style="105" customWidth="1"/>
    <col min="15763" max="15763" width="12.83203125" style="105" customWidth="1"/>
    <col min="15764" max="15869" width="9" style="105" hidden="1" customWidth="1"/>
    <col min="15870" max="16015" width="9.33203125" style="105"/>
    <col min="16016" max="16016" width="47.83203125" style="105" customWidth="1"/>
    <col min="16017" max="16017" width="16" style="105" customWidth="1"/>
    <col min="16018" max="16018" width="16.33203125" style="105" customWidth="1"/>
    <col min="16019" max="16019" width="12.83203125" style="105" customWidth="1"/>
    <col min="16020" max="16125" width="9" style="105" hidden="1" customWidth="1"/>
    <col min="16126" max="16384" width="9.33203125" style="105"/>
  </cols>
  <sheetData>
    <row r="1" spans="1:4" s="14" customFormat="1" ht="19.5" customHeight="1">
      <c r="A1" s="14" t="s">
        <v>735</v>
      </c>
    </row>
    <row r="2" spans="1:4" s="14" customFormat="1" ht="28.5" customHeight="1">
      <c r="A2" s="413" t="s">
        <v>23</v>
      </c>
      <c r="B2" s="413"/>
      <c r="C2" s="413"/>
      <c r="D2" s="413"/>
    </row>
    <row r="3" spans="1:4" s="14" customFormat="1" ht="19.5" customHeight="1">
      <c r="A3" s="25"/>
      <c r="B3" s="25"/>
      <c r="C3" s="25"/>
      <c r="D3" s="106" t="s">
        <v>35</v>
      </c>
    </row>
    <row r="4" spans="1:4" s="14" customFormat="1" ht="27.95" customHeight="1">
      <c r="A4" s="107" t="s">
        <v>736</v>
      </c>
      <c r="B4" s="107" t="s">
        <v>271</v>
      </c>
      <c r="C4" s="107" t="s">
        <v>272</v>
      </c>
      <c r="D4" s="108" t="s">
        <v>273</v>
      </c>
    </row>
    <row r="5" spans="1:4" s="14" customFormat="1" ht="18" customHeight="1">
      <c r="A5" s="109" t="s">
        <v>737</v>
      </c>
      <c r="B5" s="110"/>
      <c r="C5" s="110"/>
      <c r="D5" s="111"/>
    </row>
    <row r="6" spans="1:4" s="14" customFormat="1" ht="18" customHeight="1">
      <c r="A6" s="112" t="s">
        <v>738</v>
      </c>
      <c r="B6" s="110"/>
      <c r="C6" s="110"/>
      <c r="D6" s="111"/>
    </row>
    <row r="7" spans="1:4" s="14" customFormat="1" ht="18" customHeight="1">
      <c r="A7" s="109" t="s">
        <v>739</v>
      </c>
      <c r="B7" s="110"/>
      <c r="C7" s="110"/>
      <c r="D7" s="111"/>
    </row>
    <row r="8" spans="1:4" s="14" customFormat="1" ht="18" customHeight="1">
      <c r="A8" s="112" t="s">
        <v>740</v>
      </c>
      <c r="B8" s="110"/>
      <c r="C8" s="110"/>
      <c r="D8" s="111"/>
    </row>
    <row r="9" spans="1:4" s="14" customFormat="1" ht="18" customHeight="1">
      <c r="A9" s="112" t="s">
        <v>741</v>
      </c>
      <c r="B9" s="110"/>
      <c r="C9" s="110"/>
      <c r="D9" s="111"/>
    </row>
    <row r="10" spans="1:4" s="14" customFormat="1" ht="18" customHeight="1">
      <c r="A10" s="112" t="s">
        <v>742</v>
      </c>
      <c r="B10" s="110"/>
      <c r="C10" s="110"/>
      <c r="D10" s="111"/>
    </row>
    <row r="11" spans="1:4" s="14" customFormat="1" ht="18" customHeight="1">
      <c r="A11" s="113" t="s">
        <v>743</v>
      </c>
      <c r="B11" s="110"/>
      <c r="C11" s="110"/>
      <c r="D11" s="111"/>
    </row>
    <row r="12" spans="1:4" s="14" customFormat="1" ht="18" customHeight="1">
      <c r="A12" s="114" t="s">
        <v>744</v>
      </c>
      <c r="B12" s="110"/>
      <c r="C12" s="110"/>
      <c r="D12" s="111"/>
    </row>
    <row r="13" spans="1:4" s="14" customFormat="1" ht="15.75" customHeight="1">
      <c r="A13" s="114" t="s">
        <v>742</v>
      </c>
      <c r="B13" s="110"/>
      <c r="C13" s="110"/>
      <c r="D13" s="111"/>
    </row>
    <row r="14" spans="1:4" s="14" customFormat="1" ht="15.75" customHeight="1">
      <c r="A14" s="113" t="s">
        <v>745</v>
      </c>
      <c r="B14" s="110"/>
      <c r="C14" s="110"/>
      <c r="D14" s="111"/>
    </row>
    <row r="15" spans="1:4" s="14" customFormat="1" ht="15.75" customHeight="1">
      <c r="A15" s="114" t="s">
        <v>746</v>
      </c>
      <c r="B15" s="110"/>
      <c r="C15" s="110"/>
      <c r="D15" s="111"/>
    </row>
    <row r="16" spans="1:4" s="14" customFormat="1" ht="15.75" customHeight="1">
      <c r="A16" s="113" t="s">
        <v>747</v>
      </c>
      <c r="B16" s="110"/>
      <c r="C16" s="110"/>
      <c r="D16" s="111"/>
    </row>
    <row r="17" spans="1:243" s="14" customFormat="1" ht="15.75" customHeight="1">
      <c r="A17" s="114" t="s">
        <v>748</v>
      </c>
      <c r="B17" s="110"/>
      <c r="C17" s="110"/>
      <c r="D17" s="111"/>
    </row>
    <row r="18" spans="1:243" s="14" customFormat="1" ht="15.75" customHeight="1">
      <c r="A18" s="114" t="s">
        <v>742</v>
      </c>
      <c r="B18" s="110"/>
      <c r="C18" s="110"/>
      <c r="D18" s="111"/>
    </row>
    <row r="19" spans="1:243" s="14" customFormat="1" ht="15.75" customHeight="1">
      <c r="A19" s="113" t="s">
        <v>749</v>
      </c>
      <c r="B19" s="110"/>
      <c r="C19" s="110"/>
      <c r="D19" s="111"/>
    </row>
    <row r="20" spans="1:243" s="14" customFormat="1" ht="15.75" customHeight="1">
      <c r="A20" s="114" t="s">
        <v>750</v>
      </c>
      <c r="B20" s="110"/>
      <c r="C20" s="110"/>
      <c r="D20" s="111"/>
    </row>
    <row r="21" spans="1:243" s="21" customFormat="1" ht="17.25" customHeight="1">
      <c r="A21" s="115" t="s">
        <v>317</v>
      </c>
      <c r="B21" s="116"/>
      <c r="C21" s="116"/>
      <c r="D21" s="117"/>
    </row>
    <row r="22" spans="1:243" s="14" customFormat="1" ht="19.5" customHeight="1">
      <c r="A22" s="118" t="s">
        <v>633</v>
      </c>
      <c r="B22" s="110"/>
      <c r="C22" s="110"/>
      <c r="D22" s="111"/>
    </row>
    <row r="23" spans="1:243" s="14" customFormat="1" ht="19.5" customHeight="1">
      <c r="A23" s="119" t="s">
        <v>751</v>
      </c>
      <c r="B23" s="110"/>
      <c r="C23" s="110"/>
      <c r="D23" s="111"/>
    </row>
    <row r="24" spans="1:243" s="14" customFormat="1" ht="19.5" customHeight="1">
      <c r="A24" s="119" t="s">
        <v>752</v>
      </c>
      <c r="B24" s="110"/>
      <c r="C24" s="110"/>
      <c r="D24" s="111"/>
    </row>
    <row r="25" spans="1:243" s="14" customFormat="1" ht="19.5" customHeight="1">
      <c r="A25" s="118" t="s">
        <v>753</v>
      </c>
      <c r="B25" s="110"/>
      <c r="C25" s="110"/>
      <c r="D25" s="111"/>
    </row>
    <row r="26" spans="1:243" s="14" customFormat="1" ht="19.5" customHeight="1">
      <c r="A26" s="118" t="s">
        <v>636</v>
      </c>
      <c r="B26" s="110"/>
      <c r="C26" s="110"/>
      <c r="D26" s="111"/>
    </row>
    <row r="27" spans="1:243" s="14" customFormat="1" ht="19.5" customHeight="1">
      <c r="A27" s="118" t="s">
        <v>637</v>
      </c>
      <c r="B27" s="110"/>
      <c r="C27" s="110"/>
      <c r="D27" s="111"/>
    </row>
    <row r="28" spans="1:243" s="21" customFormat="1" ht="18" customHeight="1">
      <c r="A28" s="115" t="s">
        <v>351</v>
      </c>
      <c r="B28" s="116"/>
      <c r="C28" s="116"/>
      <c r="D28" s="117"/>
    </row>
    <row r="29" spans="1:243" s="79" customFormat="1" ht="21.95" customHeight="1">
      <c r="A29" s="88" t="s">
        <v>754</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row>
  </sheetData>
  <mergeCells count="1">
    <mergeCell ref="A2:D2"/>
  </mergeCells>
  <phoneticPr fontId="0" type="noConversion"/>
  <printOptions horizontalCentered="1"/>
  <pageMargins left="0.70866141732283505" right="0.70866141732283505" top="0.35433070866141703" bottom="0.35433070866141703" header="0.31496062992126" footer="0.31496062992126"/>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Sheet33"/>
  <dimension ref="A1:WUC17"/>
  <sheetViews>
    <sheetView view="pageBreakPreview" workbookViewId="0">
      <selection activeCell="B19" sqref="B19"/>
    </sheetView>
  </sheetViews>
  <sheetFormatPr defaultColWidth="9" defaultRowHeight="12"/>
  <cols>
    <col min="1" max="1" width="49.6640625" style="15" customWidth="1"/>
    <col min="2" max="3" width="32.83203125" style="15" customWidth="1"/>
    <col min="4" max="4" width="43.5" style="15" customWidth="1"/>
    <col min="5" max="165" width="9" style="15"/>
    <col min="166" max="166" width="49.5" style="15" customWidth="1"/>
    <col min="167" max="167" width="16.1640625" style="15" customWidth="1"/>
    <col min="168" max="168" width="15.1640625" style="15" customWidth="1"/>
    <col min="169" max="169" width="14.5" style="15" customWidth="1"/>
    <col min="170" max="225" width="9" style="15" hidden="1" customWidth="1"/>
    <col min="226" max="421" width="9" style="15"/>
    <col min="422" max="422" width="49.5" style="15" customWidth="1"/>
    <col min="423" max="423" width="16.1640625" style="15" customWidth="1"/>
    <col min="424" max="424" width="15.1640625" style="15" customWidth="1"/>
    <col min="425" max="425" width="14.5" style="15" customWidth="1"/>
    <col min="426" max="481" width="9" style="15" hidden="1" customWidth="1"/>
    <col min="482" max="677" width="9" style="15"/>
    <col min="678" max="678" width="49.5" style="15" customWidth="1"/>
    <col min="679" max="679" width="16.1640625" style="15" customWidth="1"/>
    <col min="680" max="680" width="15.1640625" style="15" customWidth="1"/>
    <col min="681" max="681" width="14.5" style="15" customWidth="1"/>
    <col min="682" max="737" width="9" style="15" hidden="1" customWidth="1"/>
    <col min="738" max="933" width="9" style="15"/>
    <col min="934" max="934" width="49.5" style="15" customWidth="1"/>
    <col min="935" max="935" width="16.1640625" style="15" customWidth="1"/>
    <col min="936" max="936" width="15.1640625" style="15" customWidth="1"/>
    <col min="937" max="937" width="14.5" style="15" customWidth="1"/>
    <col min="938" max="993" width="9" style="15" hidden="1" customWidth="1"/>
    <col min="994" max="1189" width="9" style="15"/>
    <col min="1190" max="1190" width="49.5" style="15" customWidth="1"/>
    <col min="1191" max="1191" width="16.1640625" style="15" customWidth="1"/>
    <col min="1192" max="1192" width="15.1640625" style="15" customWidth="1"/>
    <col min="1193" max="1193" width="14.5" style="15" customWidth="1"/>
    <col min="1194" max="1249" width="9" style="15" hidden="1" customWidth="1"/>
    <col min="1250" max="1445" width="9" style="15"/>
    <col min="1446" max="1446" width="49.5" style="15" customWidth="1"/>
    <col min="1447" max="1447" width="16.1640625" style="15" customWidth="1"/>
    <col min="1448" max="1448" width="15.1640625" style="15" customWidth="1"/>
    <col min="1449" max="1449" width="14.5" style="15" customWidth="1"/>
    <col min="1450" max="1505" width="9" style="15" hidden="1" customWidth="1"/>
    <col min="1506" max="1701" width="9" style="15"/>
    <col min="1702" max="1702" width="49.5" style="15" customWidth="1"/>
    <col min="1703" max="1703" width="16.1640625" style="15" customWidth="1"/>
    <col min="1704" max="1704" width="15.1640625" style="15" customWidth="1"/>
    <col min="1705" max="1705" width="14.5" style="15" customWidth="1"/>
    <col min="1706" max="1761" width="9" style="15" hidden="1" customWidth="1"/>
    <col min="1762" max="1957" width="9" style="15"/>
    <col min="1958" max="1958" width="49.5" style="15" customWidth="1"/>
    <col min="1959" max="1959" width="16.1640625" style="15" customWidth="1"/>
    <col min="1960" max="1960" width="15.1640625" style="15" customWidth="1"/>
    <col min="1961" max="1961" width="14.5" style="15" customWidth="1"/>
    <col min="1962" max="2017" width="9" style="15" hidden="1" customWidth="1"/>
    <col min="2018" max="2213" width="9" style="15"/>
    <col min="2214" max="2214" width="49.5" style="15" customWidth="1"/>
    <col min="2215" max="2215" width="16.1640625" style="15" customWidth="1"/>
    <col min="2216" max="2216" width="15.1640625" style="15" customWidth="1"/>
    <col min="2217" max="2217" width="14.5" style="15" customWidth="1"/>
    <col min="2218" max="2273" width="9" style="15" hidden="1" customWidth="1"/>
    <col min="2274" max="2469" width="9" style="15"/>
    <col min="2470" max="2470" width="49.5" style="15" customWidth="1"/>
    <col min="2471" max="2471" width="16.1640625" style="15" customWidth="1"/>
    <col min="2472" max="2472" width="15.1640625" style="15" customWidth="1"/>
    <col min="2473" max="2473" width="14.5" style="15" customWidth="1"/>
    <col min="2474" max="2529" width="9" style="15" hidden="1" customWidth="1"/>
    <col min="2530" max="2725" width="9" style="15"/>
    <col min="2726" max="2726" width="49.5" style="15" customWidth="1"/>
    <col min="2727" max="2727" width="16.1640625" style="15" customWidth="1"/>
    <col min="2728" max="2728" width="15.1640625" style="15" customWidth="1"/>
    <col min="2729" max="2729" width="14.5" style="15" customWidth="1"/>
    <col min="2730" max="2785" width="9" style="15" hidden="1" customWidth="1"/>
    <col min="2786" max="2981" width="9" style="15"/>
    <col min="2982" max="2982" width="49.5" style="15" customWidth="1"/>
    <col min="2983" max="2983" width="16.1640625" style="15" customWidth="1"/>
    <col min="2984" max="2984" width="15.1640625" style="15" customWidth="1"/>
    <col min="2985" max="2985" width="14.5" style="15" customWidth="1"/>
    <col min="2986" max="3041" width="9" style="15" hidden="1" customWidth="1"/>
    <col min="3042" max="3237" width="9" style="15"/>
    <col min="3238" max="3238" width="49.5" style="15" customWidth="1"/>
    <col min="3239" max="3239" width="16.1640625" style="15" customWidth="1"/>
    <col min="3240" max="3240" width="15.1640625" style="15" customWidth="1"/>
    <col min="3241" max="3241" width="14.5" style="15" customWidth="1"/>
    <col min="3242" max="3297" width="9" style="15" hidden="1" customWidth="1"/>
    <col min="3298" max="3493" width="9" style="15"/>
    <col min="3494" max="3494" width="49.5" style="15" customWidth="1"/>
    <col min="3495" max="3495" width="16.1640625" style="15" customWidth="1"/>
    <col min="3496" max="3496" width="15.1640625" style="15" customWidth="1"/>
    <col min="3497" max="3497" width="14.5" style="15" customWidth="1"/>
    <col min="3498" max="3553" width="9" style="15" hidden="1" customWidth="1"/>
    <col min="3554" max="3749" width="9" style="15"/>
    <col min="3750" max="3750" width="49.5" style="15" customWidth="1"/>
    <col min="3751" max="3751" width="16.1640625" style="15" customWidth="1"/>
    <col min="3752" max="3752" width="15.1640625" style="15" customWidth="1"/>
    <col min="3753" max="3753" width="14.5" style="15" customWidth="1"/>
    <col min="3754" max="3809" width="9" style="15" hidden="1" customWidth="1"/>
    <col min="3810" max="4005" width="9" style="15"/>
    <col min="4006" max="4006" width="49.5" style="15" customWidth="1"/>
    <col min="4007" max="4007" width="16.1640625" style="15" customWidth="1"/>
    <col min="4008" max="4008" width="15.1640625" style="15" customWidth="1"/>
    <col min="4009" max="4009" width="14.5" style="15" customWidth="1"/>
    <col min="4010" max="4065" width="9" style="15" hidden="1" customWidth="1"/>
    <col min="4066" max="4261" width="9" style="15"/>
    <col min="4262" max="4262" width="49.5" style="15" customWidth="1"/>
    <col min="4263" max="4263" width="16.1640625" style="15" customWidth="1"/>
    <col min="4264" max="4264" width="15.1640625" style="15" customWidth="1"/>
    <col min="4265" max="4265" width="14.5" style="15" customWidth="1"/>
    <col min="4266" max="4321" width="9" style="15" hidden="1" customWidth="1"/>
    <col min="4322" max="4517" width="9" style="15"/>
    <col min="4518" max="4518" width="49.5" style="15" customWidth="1"/>
    <col min="4519" max="4519" width="16.1640625" style="15" customWidth="1"/>
    <col min="4520" max="4520" width="15.1640625" style="15" customWidth="1"/>
    <col min="4521" max="4521" width="14.5" style="15" customWidth="1"/>
    <col min="4522" max="4577" width="9" style="15" hidden="1" customWidth="1"/>
    <col min="4578" max="4773" width="9" style="15"/>
    <col min="4774" max="4774" width="49.5" style="15" customWidth="1"/>
    <col min="4775" max="4775" width="16.1640625" style="15" customWidth="1"/>
    <col min="4776" max="4776" width="15.1640625" style="15" customWidth="1"/>
    <col min="4777" max="4777" width="14.5" style="15" customWidth="1"/>
    <col min="4778" max="4833" width="9" style="15" hidden="1" customWidth="1"/>
    <col min="4834" max="5029" width="9" style="15"/>
    <col min="5030" max="5030" width="49.5" style="15" customWidth="1"/>
    <col min="5031" max="5031" width="16.1640625" style="15" customWidth="1"/>
    <col min="5032" max="5032" width="15.1640625" style="15" customWidth="1"/>
    <col min="5033" max="5033" width="14.5" style="15" customWidth="1"/>
    <col min="5034" max="5089" width="9" style="15" hidden="1" customWidth="1"/>
    <col min="5090" max="5285" width="9" style="15"/>
    <col min="5286" max="5286" width="49.5" style="15" customWidth="1"/>
    <col min="5287" max="5287" width="16.1640625" style="15" customWidth="1"/>
    <col min="5288" max="5288" width="15.1640625" style="15" customWidth="1"/>
    <col min="5289" max="5289" width="14.5" style="15" customWidth="1"/>
    <col min="5290" max="5345" width="9" style="15" hidden="1" customWidth="1"/>
    <col min="5346" max="5541" width="9" style="15"/>
    <col min="5542" max="5542" width="49.5" style="15" customWidth="1"/>
    <col min="5543" max="5543" width="16.1640625" style="15" customWidth="1"/>
    <col min="5544" max="5544" width="15.1640625" style="15" customWidth="1"/>
    <col min="5545" max="5545" width="14.5" style="15" customWidth="1"/>
    <col min="5546" max="5601" width="9" style="15" hidden="1" customWidth="1"/>
    <col min="5602" max="5797" width="9" style="15"/>
    <col min="5798" max="5798" width="49.5" style="15" customWidth="1"/>
    <col min="5799" max="5799" width="16.1640625" style="15" customWidth="1"/>
    <col min="5800" max="5800" width="15.1640625" style="15" customWidth="1"/>
    <col min="5801" max="5801" width="14.5" style="15" customWidth="1"/>
    <col min="5802" max="5857" width="9" style="15" hidden="1" customWidth="1"/>
    <col min="5858" max="6053" width="9" style="15"/>
    <col min="6054" max="6054" width="49.5" style="15" customWidth="1"/>
    <col min="6055" max="6055" width="16.1640625" style="15" customWidth="1"/>
    <col min="6056" max="6056" width="15.1640625" style="15" customWidth="1"/>
    <col min="6057" max="6057" width="14.5" style="15" customWidth="1"/>
    <col min="6058" max="6113" width="9" style="15" hidden="1" customWidth="1"/>
    <col min="6114" max="6309" width="9" style="15"/>
    <col min="6310" max="6310" width="49.5" style="15" customWidth="1"/>
    <col min="6311" max="6311" width="16.1640625" style="15" customWidth="1"/>
    <col min="6312" max="6312" width="15.1640625" style="15" customWidth="1"/>
    <col min="6313" max="6313" width="14.5" style="15" customWidth="1"/>
    <col min="6314" max="6369" width="9" style="15" hidden="1" customWidth="1"/>
    <col min="6370" max="6565" width="9" style="15"/>
    <col min="6566" max="6566" width="49.5" style="15" customWidth="1"/>
    <col min="6567" max="6567" width="16.1640625" style="15" customWidth="1"/>
    <col min="6568" max="6568" width="15.1640625" style="15" customWidth="1"/>
    <col min="6569" max="6569" width="14.5" style="15" customWidth="1"/>
    <col min="6570" max="6625" width="9" style="15" hidden="1" customWidth="1"/>
    <col min="6626" max="6821" width="9" style="15"/>
    <col min="6822" max="6822" width="49.5" style="15" customWidth="1"/>
    <col min="6823" max="6823" width="16.1640625" style="15" customWidth="1"/>
    <col min="6824" max="6824" width="15.1640625" style="15" customWidth="1"/>
    <col min="6825" max="6825" width="14.5" style="15" customWidth="1"/>
    <col min="6826" max="6881" width="9" style="15" hidden="1" customWidth="1"/>
    <col min="6882" max="7077" width="9" style="15"/>
    <col min="7078" max="7078" width="49.5" style="15" customWidth="1"/>
    <col min="7079" max="7079" width="16.1640625" style="15" customWidth="1"/>
    <col min="7080" max="7080" width="15.1640625" style="15" customWidth="1"/>
    <col min="7081" max="7081" width="14.5" style="15" customWidth="1"/>
    <col min="7082" max="7137" width="9" style="15" hidden="1" customWidth="1"/>
    <col min="7138" max="7333" width="9" style="15"/>
    <col min="7334" max="7334" width="49.5" style="15" customWidth="1"/>
    <col min="7335" max="7335" width="16.1640625" style="15" customWidth="1"/>
    <col min="7336" max="7336" width="15.1640625" style="15" customWidth="1"/>
    <col min="7337" max="7337" width="14.5" style="15" customWidth="1"/>
    <col min="7338" max="7393" width="9" style="15" hidden="1" customWidth="1"/>
    <col min="7394" max="7589" width="9" style="15"/>
    <col min="7590" max="7590" width="49.5" style="15" customWidth="1"/>
    <col min="7591" max="7591" width="16.1640625" style="15" customWidth="1"/>
    <col min="7592" max="7592" width="15.1640625" style="15" customWidth="1"/>
    <col min="7593" max="7593" width="14.5" style="15" customWidth="1"/>
    <col min="7594" max="7649" width="9" style="15" hidden="1" customWidth="1"/>
    <col min="7650" max="7845" width="9" style="15"/>
    <col min="7846" max="7846" width="49.5" style="15" customWidth="1"/>
    <col min="7847" max="7847" width="16.1640625" style="15" customWidth="1"/>
    <col min="7848" max="7848" width="15.1640625" style="15" customWidth="1"/>
    <col min="7849" max="7849" width="14.5" style="15" customWidth="1"/>
    <col min="7850" max="7905" width="9" style="15" hidden="1" customWidth="1"/>
    <col min="7906" max="8101" width="9" style="15"/>
    <col min="8102" max="8102" width="49.5" style="15" customWidth="1"/>
    <col min="8103" max="8103" width="16.1640625" style="15" customWidth="1"/>
    <col min="8104" max="8104" width="15.1640625" style="15" customWidth="1"/>
    <col min="8105" max="8105" width="14.5" style="15" customWidth="1"/>
    <col min="8106" max="8161" width="9" style="15" hidden="1" customWidth="1"/>
    <col min="8162" max="8357" width="9" style="15"/>
    <col min="8358" max="8358" width="49.5" style="15" customWidth="1"/>
    <col min="8359" max="8359" width="16.1640625" style="15" customWidth="1"/>
    <col min="8360" max="8360" width="15.1640625" style="15" customWidth="1"/>
    <col min="8361" max="8361" width="14.5" style="15" customWidth="1"/>
    <col min="8362" max="8417" width="9" style="15" hidden="1" customWidth="1"/>
    <col min="8418" max="8613" width="9" style="15"/>
    <col min="8614" max="8614" width="49.5" style="15" customWidth="1"/>
    <col min="8615" max="8615" width="16.1640625" style="15" customWidth="1"/>
    <col min="8616" max="8616" width="15.1640625" style="15" customWidth="1"/>
    <col min="8617" max="8617" width="14.5" style="15" customWidth="1"/>
    <col min="8618" max="8673" width="9" style="15" hidden="1" customWidth="1"/>
    <col min="8674" max="8869" width="9" style="15"/>
    <col min="8870" max="8870" width="49.5" style="15" customWidth="1"/>
    <col min="8871" max="8871" width="16.1640625" style="15" customWidth="1"/>
    <col min="8872" max="8872" width="15.1640625" style="15" customWidth="1"/>
    <col min="8873" max="8873" width="14.5" style="15" customWidth="1"/>
    <col min="8874" max="8929" width="9" style="15" hidden="1" customWidth="1"/>
    <col min="8930" max="9125" width="9" style="15"/>
    <col min="9126" max="9126" width="49.5" style="15" customWidth="1"/>
    <col min="9127" max="9127" width="16.1640625" style="15" customWidth="1"/>
    <col min="9128" max="9128" width="15.1640625" style="15" customWidth="1"/>
    <col min="9129" max="9129" width="14.5" style="15" customWidth="1"/>
    <col min="9130" max="9185" width="9" style="15" hidden="1" customWidth="1"/>
    <col min="9186" max="9381" width="9" style="15"/>
    <col min="9382" max="9382" width="49.5" style="15" customWidth="1"/>
    <col min="9383" max="9383" width="16.1640625" style="15" customWidth="1"/>
    <col min="9384" max="9384" width="15.1640625" style="15" customWidth="1"/>
    <col min="9385" max="9385" width="14.5" style="15" customWidth="1"/>
    <col min="9386" max="9441" width="9" style="15" hidden="1" customWidth="1"/>
    <col min="9442" max="9637" width="9" style="15"/>
    <col min="9638" max="9638" width="49.5" style="15" customWidth="1"/>
    <col min="9639" max="9639" width="16.1640625" style="15" customWidth="1"/>
    <col min="9640" max="9640" width="15.1640625" style="15" customWidth="1"/>
    <col min="9641" max="9641" width="14.5" style="15" customWidth="1"/>
    <col min="9642" max="9697" width="9" style="15" hidden="1" customWidth="1"/>
    <col min="9698" max="9893" width="9" style="15"/>
    <col min="9894" max="9894" width="49.5" style="15" customWidth="1"/>
    <col min="9895" max="9895" width="16.1640625" style="15" customWidth="1"/>
    <col min="9896" max="9896" width="15.1640625" style="15" customWidth="1"/>
    <col min="9897" max="9897" width="14.5" style="15" customWidth="1"/>
    <col min="9898" max="9953" width="9" style="15" hidden="1" customWidth="1"/>
    <col min="9954" max="10149" width="9" style="15"/>
    <col min="10150" max="10150" width="49.5" style="15" customWidth="1"/>
    <col min="10151" max="10151" width="16.1640625" style="15" customWidth="1"/>
    <col min="10152" max="10152" width="15.1640625" style="15" customWidth="1"/>
    <col min="10153" max="10153" width="14.5" style="15" customWidth="1"/>
    <col min="10154" max="10209" width="9" style="15" hidden="1" customWidth="1"/>
    <col min="10210" max="10405" width="9" style="15"/>
    <col min="10406" max="10406" width="49.5" style="15" customWidth="1"/>
    <col min="10407" max="10407" width="16.1640625" style="15" customWidth="1"/>
    <col min="10408" max="10408" width="15.1640625" style="15" customWidth="1"/>
    <col min="10409" max="10409" width="14.5" style="15" customWidth="1"/>
    <col min="10410" max="10465" width="9" style="15" hidden="1" customWidth="1"/>
    <col min="10466" max="10661" width="9" style="15"/>
    <col min="10662" max="10662" width="49.5" style="15" customWidth="1"/>
    <col min="10663" max="10663" width="16.1640625" style="15" customWidth="1"/>
    <col min="10664" max="10664" width="15.1640625" style="15" customWidth="1"/>
    <col min="10665" max="10665" width="14.5" style="15" customWidth="1"/>
    <col min="10666" max="10721" width="9" style="15" hidden="1" customWidth="1"/>
    <col min="10722" max="10917" width="9" style="15"/>
    <col min="10918" max="10918" width="49.5" style="15" customWidth="1"/>
    <col min="10919" max="10919" width="16.1640625" style="15" customWidth="1"/>
    <col min="10920" max="10920" width="15.1640625" style="15" customWidth="1"/>
    <col min="10921" max="10921" width="14.5" style="15" customWidth="1"/>
    <col min="10922" max="10977" width="9" style="15" hidden="1" customWidth="1"/>
    <col min="10978" max="11173" width="9" style="15"/>
    <col min="11174" max="11174" width="49.5" style="15" customWidth="1"/>
    <col min="11175" max="11175" width="16.1640625" style="15" customWidth="1"/>
    <col min="11176" max="11176" width="15.1640625" style="15" customWidth="1"/>
    <col min="11177" max="11177" width="14.5" style="15" customWidth="1"/>
    <col min="11178" max="11233" width="9" style="15" hidden="1" customWidth="1"/>
    <col min="11234" max="11429" width="9" style="15"/>
    <col min="11430" max="11430" width="49.5" style="15" customWidth="1"/>
    <col min="11431" max="11431" width="16.1640625" style="15" customWidth="1"/>
    <col min="11432" max="11432" width="15.1640625" style="15" customWidth="1"/>
    <col min="11433" max="11433" width="14.5" style="15" customWidth="1"/>
    <col min="11434" max="11489" width="9" style="15" hidden="1" customWidth="1"/>
    <col min="11490" max="11685" width="9" style="15"/>
    <col min="11686" max="11686" width="49.5" style="15" customWidth="1"/>
    <col min="11687" max="11687" width="16.1640625" style="15" customWidth="1"/>
    <col min="11688" max="11688" width="15.1640625" style="15" customWidth="1"/>
    <col min="11689" max="11689" width="14.5" style="15" customWidth="1"/>
    <col min="11690" max="11745" width="9" style="15" hidden="1" customWidth="1"/>
    <col min="11746" max="11941" width="9" style="15"/>
    <col min="11942" max="11942" width="49.5" style="15" customWidth="1"/>
    <col min="11943" max="11943" width="16.1640625" style="15" customWidth="1"/>
    <col min="11944" max="11944" width="15.1640625" style="15" customWidth="1"/>
    <col min="11945" max="11945" width="14.5" style="15" customWidth="1"/>
    <col min="11946" max="12001" width="9" style="15" hidden="1" customWidth="1"/>
    <col min="12002" max="12197" width="9" style="15"/>
    <col min="12198" max="12198" width="49.5" style="15" customWidth="1"/>
    <col min="12199" max="12199" width="16.1640625" style="15" customWidth="1"/>
    <col min="12200" max="12200" width="15.1640625" style="15" customWidth="1"/>
    <col min="12201" max="12201" width="14.5" style="15" customWidth="1"/>
    <col min="12202" max="12257" width="9" style="15" hidden="1" customWidth="1"/>
    <col min="12258" max="12453" width="9" style="15"/>
    <col min="12454" max="12454" width="49.5" style="15" customWidth="1"/>
    <col min="12455" max="12455" width="16.1640625" style="15" customWidth="1"/>
    <col min="12456" max="12456" width="15.1640625" style="15" customWidth="1"/>
    <col min="12457" max="12457" width="14.5" style="15" customWidth="1"/>
    <col min="12458" max="12513" width="9" style="15" hidden="1" customWidth="1"/>
    <col min="12514" max="12709" width="9" style="15"/>
    <col min="12710" max="12710" width="49.5" style="15" customWidth="1"/>
    <col min="12711" max="12711" width="16.1640625" style="15" customWidth="1"/>
    <col min="12712" max="12712" width="15.1640625" style="15" customWidth="1"/>
    <col min="12713" max="12713" width="14.5" style="15" customWidth="1"/>
    <col min="12714" max="12769" width="9" style="15" hidden="1" customWidth="1"/>
    <col min="12770" max="12965" width="9" style="15"/>
    <col min="12966" max="12966" width="49.5" style="15" customWidth="1"/>
    <col min="12967" max="12967" width="16.1640625" style="15" customWidth="1"/>
    <col min="12968" max="12968" width="15.1640625" style="15" customWidth="1"/>
    <col min="12969" max="12969" width="14.5" style="15" customWidth="1"/>
    <col min="12970" max="13025" width="9" style="15" hidden="1" customWidth="1"/>
    <col min="13026" max="13221" width="9" style="15"/>
    <col min="13222" max="13222" width="49.5" style="15" customWidth="1"/>
    <col min="13223" max="13223" width="16.1640625" style="15" customWidth="1"/>
    <col min="13224" max="13224" width="15.1640625" style="15" customWidth="1"/>
    <col min="13225" max="13225" width="14.5" style="15" customWidth="1"/>
    <col min="13226" max="13281" width="9" style="15" hidden="1" customWidth="1"/>
    <col min="13282" max="13477" width="9" style="15"/>
    <col min="13478" max="13478" width="49.5" style="15" customWidth="1"/>
    <col min="13479" max="13479" width="16.1640625" style="15" customWidth="1"/>
    <col min="13480" max="13480" width="15.1640625" style="15" customWidth="1"/>
    <col min="13481" max="13481" width="14.5" style="15" customWidth="1"/>
    <col min="13482" max="13537" width="9" style="15" hidden="1" customWidth="1"/>
    <col min="13538" max="13733" width="9" style="15"/>
    <col min="13734" max="13734" width="49.5" style="15" customWidth="1"/>
    <col min="13735" max="13735" width="16.1640625" style="15" customWidth="1"/>
    <col min="13736" max="13736" width="15.1640625" style="15" customWidth="1"/>
    <col min="13737" max="13737" width="14.5" style="15" customWidth="1"/>
    <col min="13738" max="13793" width="9" style="15" hidden="1" customWidth="1"/>
    <col min="13794" max="13989" width="9" style="15"/>
    <col min="13990" max="13990" width="49.5" style="15" customWidth="1"/>
    <col min="13991" max="13991" width="16.1640625" style="15" customWidth="1"/>
    <col min="13992" max="13992" width="15.1640625" style="15" customWidth="1"/>
    <col min="13993" max="13993" width="14.5" style="15" customWidth="1"/>
    <col min="13994" max="14049" width="9" style="15" hidden="1" customWidth="1"/>
    <col min="14050" max="14245" width="9" style="15"/>
    <col min="14246" max="14246" width="49.5" style="15" customWidth="1"/>
    <col min="14247" max="14247" width="16.1640625" style="15" customWidth="1"/>
    <col min="14248" max="14248" width="15.1640625" style="15" customWidth="1"/>
    <col min="14249" max="14249" width="14.5" style="15" customWidth="1"/>
    <col min="14250" max="14305" width="9" style="15" hidden="1" customWidth="1"/>
    <col min="14306" max="14501" width="9" style="15"/>
    <col min="14502" max="14502" width="49.5" style="15" customWidth="1"/>
    <col min="14503" max="14503" width="16.1640625" style="15" customWidth="1"/>
    <col min="14504" max="14504" width="15.1640625" style="15" customWidth="1"/>
    <col min="14505" max="14505" width="14.5" style="15" customWidth="1"/>
    <col min="14506" max="14561" width="9" style="15" hidden="1" customWidth="1"/>
    <col min="14562" max="14757" width="9" style="15"/>
    <col min="14758" max="14758" width="49.5" style="15" customWidth="1"/>
    <col min="14759" max="14759" width="16.1640625" style="15" customWidth="1"/>
    <col min="14760" max="14760" width="15.1640625" style="15" customWidth="1"/>
    <col min="14761" max="14761" width="14.5" style="15" customWidth="1"/>
    <col min="14762" max="14817" width="9" style="15" hidden="1" customWidth="1"/>
    <col min="14818" max="15013" width="9" style="15"/>
    <col min="15014" max="15014" width="49.5" style="15" customWidth="1"/>
    <col min="15015" max="15015" width="16.1640625" style="15" customWidth="1"/>
    <col min="15016" max="15016" width="15.1640625" style="15" customWidth="1"/>
    <col min="15017" max="15017" width="14.5" style="15" customWidth="1"/>
    <col min="15018" max="15073" width="9" style="15" hidden="1" customWidth="1"/>
    <col min="15074" max="15269" width="9" style="15"/>
    <col min="15270" max="15270" width="49.5" style="15" customWidth="1"/>
    <col min="15271" max="15271" width="16.1640625" style="15" customWidth="1"/>
    <col min="15272" max="15272" width="15.1640625" style="15" customWidth="1"/>
    <col min="15273" max="15273" width="14.5" style="15" customWidth="1"/>
    <col min="15274" max="15329" width="9" style="15" hidden="1" customWidth="1"/>
    <col min="15330" max="15525" width="9" style="15"/>
    <col min="15526" max="15526" width="49.5" style="15" customWidth="1"/>
    <col min="15527" max="15527" width="16.1640625" style="15" customWidth="1"/>
    <col min="15528" max="15528" width="15.1640625" style="15" customWidth="1"/>
    <col min="15529" max="15529" width="14.5" style="15" customWidth="1"/>
    <col min="15530" max="15585" width="9" style="15" hidden="1" customWidth="1"/>
    <col min="15586" max="15781" width="9" style="15"/>
    <col min="15782" max="15782" width="49.5" style="15" customWidth="1"/>
    <col min="15783" max="15783" width="16.1640625" style="15" customWidth="1"/>
    <col min="15784" max="15784" width="15.1640625" style="15" customWidth="1"/>
    <col min="15785" max="15785" width="14.5" style="15" customWidth="1"/>
    <col min="15786" max="15841" width="9" style="15" hidden="1" customWidth="1"/>
    <col min="15842" max="16037" width="9" style="15"/>
    <col min="16038" max="16038" width="49.5" style="15" customWidth="1"/>
    <col min="16039" max="16039" width="16.1640625" style="15" customWidth="1"/>
    <col min="16040" max="16040" width="15.1640625" style="15" customWidth="1"/>
    <col min="16041" max="16041" width="14.5" style="15" customWidth="1"/>
    <col min="16042" max="16097" width="9" style="15" hidden="1" customWidth="1"/>
    <col min="16098" max="16350" width="9" style="15"/>
    <col min="16351" max="16384" width="9.33203125" style="15" customWidth="1"/>
  </cols>
  <sheetData>
    <row r="1" spans="1:4" s="14" customFormat="1" ht="19.5" customHeight="1">
      <c r="A1" s="14" t="s">
        <v>755</v>
      </c>
    </row>
    <row r="2" spans="1:4" s="14" customFormat="1" ht="30.75" customHeight="1">
      <c r="A2" s="413" t="s">
        <v>24</v>
      </c>
      <c r="B2" s="413"/>
      <c r="C2" s="413"/>
      <c r="D2" s="413"/>
    </row>
    <row r="3" spans="1:4" s="14" customFormat="1" ht="19.5" customHeight="1">
      <c r="A3" s="25"/>
      <c r="B3" s="25"/>
      <c r="C3" s="25"/>
      <c r="D3" s="106" t="s">
        <v>728</v>
      </c>
    </row>
    <row r="4" spans="1:4" s="21" customFormat="1" ht="27.95" customHeight="1">
      <c r="A4" s="107" t="s">
        <v>615</v>
      </c>
      <c r="B4" s="107" t="s">
        <v>271</v>
      </c>
      <c r="C4" s="107" t="s">
        <v>272</v>
      </c>
      <c r="D4" s="108" t="s">
        <v>273</v>
      </c>
    </row>
    <row r="5" spans="1:4" s="14" customFormat="1" ht="19.5" customHeight="1">
      <c r="A5" s="120" t="s">
        <v>230</v>
      </c>
      <c r="B5" s="121"/>
      <c r="C5" s="121"/>
      <c r="D5" s="122"/>
    </row>
    <row r="6" spans="1:4" s="14" customFormat="1" ht="19.5" customHeight="1">
      <c r="A6" s="120" t="s">
        <v>729</v>
      </c>
      <c r="B6" s="121"/>
      <c r="C6" s="121"/>
      <c r="D6" s="122"/>
    </row>
    <row r="7" spans="1:4" s="14" customFormat="1" ht="19.5" customHeight="1">
      <c r="A7" s="120" t="s">
        <v>730</v>
      </c>
      <c r="B7" s="121"/>
      <c r="C7" s="121"/>
      <c r="D7" s="122"/>
    </row>
    <row r="8" spans="1:4" s="14" customFormat="1" ht="19.5" customHeight="1">
      <c r="A8" s="120" t="s">
        <v>233</v>
      </c>
      <c r="B8" s="121"/>
      <c r="C8" s="121"/>
      <c r="D8" s="122"/>
    </row>
    <row r="9" spans="1:4" s="14" customFormat="1" ht="19.5" customHeight="1">
      <c r="A9" s="120" t="s">
        <v>731</v>
      </c>
      <c r="B9" s="121"/>
      <c r="C9" s="121"/>
      <c r="D9" s="122"/>
    </row>
    <row r="10" spans="1:4" s="14" customFormat="1" ht="19.5" customHeight="1">
      <c r="A10" s="115" t="s">
        <v>295</v>
      </c>
      <c r="B10" s="123"/>
      <c r="C10" s="123"/>
      <c r="D10" s="122"/>
    </row>
    <row r="11" spans="1:4" s="14" customFormat="1" ht="19.5" customHeight="1">
      <c r="A11" s="118" t="s">
        <v>608</v>
      </c>
      <c r="B11" s="123"/>
      <c r="C11" s="123"/>
      <c r="D11" s="122"/>
    </row>
    <row r="12" spans="1:4" s="14" customFormat="1" ht="19.5" customHeight="1">
      <c r="A12" s="124" t="s">
        <v>732</v>
      </c>
      <c r="B12" s="123"/>
      <c r="C12" s="123"/>
      <c r="D12" s="122"/>
    </row>
    <row r="13" spans="1:4" s="14" customFormat="1" ht="19.5" customHeight="1">
      <c r="A13" s="118" t="s">
        <v>733</v>
      </c>
      <c r="B13" s="121"/>
      <c r="C13" s="121"/>
      <c r="D13" s="122"/>
    </row>
    <row r="14" spans="1:4" s="14" customFormat="1" ht="19.5" customHeight="1">
      <c r="A14" s="118" t="s">
        <v>612</v>
      </c>
      <c r="B14" s="121"/>
      <c r="C14" s="121"/>
      <c r="D14" s="122"/>
    </row>
    <row r="15" spans="1:4" s="14" customFormat="1" ht="19.5" customHeight="1">
      <c r="A15" s="118" t="s">
        <v>613</v>
      </c>
      <c r="B15" s="121"/>
      <c r="C15" s="121"/>
      <c r="D15" s="122"/>
    </row>
    <row r="16" spans="1:4" s="21" customFormat="1" ht="19.5" customHeight="1">
      <c r="A16" s="115" t="s">
        <v>350</v>
      </c>
      <c r="B16" s="123"/>
      <c r="C16" s="123"/>
      <c r="D16" s="125"/>
    </row>
    <row r="17" spans="1:209" s="79" customFormat="1" ht="21.95" customHeight="1">
      <c r="A17" s="88" t="s">
        <v>734</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row>
  </sheetData>
  <mergeCells count="1">
    <mergeCell ref="A2:D2"/>
  </mergeCells>
  <phoneticPr fontId="0" type="noConversion"/>
  <printOptions horizontalCentered="1"/>
  <pageMargins left="0.70833333333333304" right="0.70833333333333304" top="0.74791666666666701" bottom="0.74791666666666701" header="0.31458333333333299" footer="0.31458333333333299"/>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Sheet34">
    <pageSetUpPr fitToPage="1"/>
  </sheetPr>
  <dimension ref="A1:WVE29"/>
  <sheetViews>
    <sheetView view="pageBreakPreview" workbookViewId="0">
      <selection activeCell="B28" sqref="B28"/>
    </sheetView>
  </sheetViews>
  <sheetFormatPr defaultColWidth="9" defaultRowHeight="12.75"/>
  <cols>
    <col min="1" max="1" width="56.1640625" style="105" customWidth="1"/>
    <col min="2" max="3" width="32.83203125" style="105" customWidth="1"/>
    <col min="4" max="4" width="38.5" style="105" customWidth="1"/>
    <col min="5" max="143" width="9" style="105"/>
    <col min="144" max="144" width="47.83203125" style="105" customWidth="1"/>
    <col min="145" max="145" width="16" style="105" customWidth="1"/>
    <col min="146" max="146" width="16.33203125" style="105" customWidth="1"/>
    <col min="147" max="147" width="12.83203125" style="105" customWidth="1"/>
    <col min="148" max="253" width="9" style="105" hidden="1" customWidth="1"/>
    <col min="254" max="399" width="9" style="105"/>
    <col min="400" max="400" width="47.83203125" style="105" customWidth="1"/>
    <col min="401" max="401" width="16" style="105" customWidth="1"/>
    <col min="402" max="402" width="16.33203125" style="105" customWidth="1"/>
    <col min="403" max="403" width="12.83203125" style="105" customWidth="1"/>
    <col min="404" max="509" width="9" style="105" hidden="1" customWidth="1"/>
    <col min="510" max="655" width="9" style="105"/>
    <col min="656" max="656" width="47.83203125" style="105" customWidth="1"/>
    <col min="657" max="657" width="16" style="105" customWidth="1"/>
    <col min="658" max="658" width="16.33203125" style="105" customWidth="1"/>
    <col min="659" max="659" width="12.83203125" style="105" customWidth="1"/>
    <col min="660" max="765" width="9" style="105" hidden="1" customWidth="1"/>
    <col min="766" max="911" width="9" style="105"/>
    <col min="912" max="912" width="47.83203125" style="105" customWidth="1"/>
    <col min="913" max="913" width="16" style="105" customWidth="1"/>
    <col min="914" max="914" width="16.33203125" style="105" customWidth="1"/>
    <col min="915" max="915" width="12.83203125" style="105" customWidth="1"/>
    <col min="916" max="1021" width="9" style="105" hidden="1" customWidth="1"/>
    <col min="1022" max="1167" width="9" style="105"/>
    <col min="1168" max="1168" width="47.83203125" style="105" customWidth="1"/>
    <col min="1169" max="1169" width="16" style="105" customWidth="1"/>
    <col min="1170" max="1170" width="16.33203125" style="105" customWidth="1"/>
    <col min="1171" max="1171" width="12.83203125" style="105" customWidth="1"/>
    <col min="1172" max="1277" width="9" style="105" hidden="1" customWidth="1"/>
    <col min="1278" max="1423" width="9" style="105"/>
    <col min="1424" max="1424" width="47.83203125" style="105" customWidth="1"/>
    <col min="1425" max="1425" width="16" style="105" customWidth="1"/>
    <col min="1426" max="1426" width="16.33203125" style="105" customWidth="1"/>
    <col min="1427" max="1427" width="12.83203125" style="105" customWidth="1"/>
    <col min="1428" max="1533" width="9" style="105" hidden="1" customWidth="1"/>
    <col min="1534" max="1679" width="9" style="105"/>
    <col min="1680" max="1680" width="47.83203125" style="105" customWidth="1"/>
    <col min="1681" max="1681" width="16" style="105" customWidth="1"/>
    <col min="1682" max="1682" width="16.33203125" style="105" customWidth="1"/>
    <col min="1683" max="1683" width="12.83203125" style="105" customWidth="1"/>
    <col min="1684" max="1789" width="9" style="105" hidden="1" customWidth="1"/>
    <col min="1790" max="1935" width="9" style="105"/>
    <col min="1936" max="1936" width="47.83203125" style="105" customWidth="1"/>
    <col min="1937" max="1937" width="16" style="105" customWidth="1"/>
    <col min="1938" max="1938" width="16.33203125" style="105" customWidth="1"/>
    <col min="1939" max="1939" width="12.83203125" style="105" customWidth="1"/>
    <col min="1940" max="2045" width="9" style="105" hidden="1" customWidth="1"/>
    <col min="2046" max="2191" width="9" style="105"/>
    <col min="2192" max="2192" width="47.83203125" style="105" customWidth="1"/>
    <col min="2193" max="2193" width="16" style="105" customWidth="1"/>
    <col min="2194" max="2194" width="16.33203125" style="105" customWidth="1"/>
    <col min="2195" max="2195" width="12.83203125" style="105" customWidth="1"/>
    <col min="2196" max="2301" width="9" style="105" hidden="1" customWidth="1"/>
    <col min="2302" max="2447" width="9" style="105"/>
    <col min="2448" max="2448" width="47.83203125" style="105" customWidth="1"/>
    <col min="2449" max="2449" width="16" style="105" customWidth="1"/>
    <col min="2450" max="2450" width="16.33203125" style="105" customWidth="1"/>
    <col min="2451" max="2451" width="12.83203125" style="105" customWidth="1"/>
    <col min="2452" max="2557" width="9" style="105" hidden="1" customWidth="1"/>
    <col min="2558" max="2703" width="9" style="105"/>
    <col min="2704" max="2704" width="47.83203125" style="105" customWidth="1"/>
    <col min="2705" max="2705" width="16" style="105" customWidth="1"/>
    <col min="2706" max="2706" width="16.33203125" style="105" customWidth="1"/>
    <col min="2707" max="2707" width="12.83203125" style="105" customWidth="1"/>
    <col min="2708" max="2813" width="9" style="105" hidden="1" customWidth="1"/>
    <col min="2814" max="2959" width="9" style="105"/>
    <col min="2960" max="2960" width="47.83203125" style="105" customWidth="1"/>
    <col min="2961" max="2961" width="16" style="105" customWidth="1"/>
    <col min="2962" max="2962" width="16.33203125" style="105" customWidth="1"/>
    <col min="2963" max="2963" width="12.83203125" style="105" customWidth="1"/>
    <col min="2964" max="3069" width="9" style="105" hidden="1" customWidth="1"/>
    <col min="3070" max="3215" width="9" style="105"/>
    <col min="3216" max="3216" width="47.83203125" style="105" customWidth="1"/>
    <col min="3217" max="3217" width="16" style="105" customWidth="1"/>
    <col min="3218" max="3218" width="16.33203125" style="105" customWidth="1"/>
    <col min="3219" max="3219" width="12.83203125" style="105" customWidth="1"/>
    <col min="3220" max="3325" width="9" style="105" hidden="1" customWidth="1"/>
    <col min="3326" max="3471" width="9" style="105"/>
    <col min="3472" max="3472" width="47.83203125" style="105" customWidth="1"/>
    <col min="3473" max="3473" width="16" style="105" customWidth="1"/>
    <col min="3474" max="3474" width="16.33203125" style="105" customWidth="1"/>
    <col min="3475" max="3475" width="12.83203125" style="105" customWidth="1"/>
    <col min="3476" max="3581" width="9" style="105" hidden="1" customWidth="1"/>
    <col min="3582" max="3727" width="9" style="105"/>
    <col min="3728" max="3728" width="47.83203125" style="105" customWidth="1"/>
    <col min="3729" max="3729" width="16" style="105" customWidth="1"/>
    <col min="3730" max="3730" width="16.33203125" style="105" customWidth="1"/>
    <col min="3731" max="3731" width="12.83203125" style="105" customWidth="1"/>
    <col min="3732" max="3837" width="9" style="105" hidden="1" customWidth="1"/>
    <col min="3838" max="3983" width="9" style="105"/>
    <col min="3984" max="3984" width="47.83203125" style="105" customWidth="1"/>
    <col min="3985" max="3985" width="16" style="105" customWidth="1"/>
    <col min="3986" max="3986" width="16.33203125" style="105" customWidth="1"/>
    <col min="3987" max="3987" width="12.83203125" style="105" customWidth="1"/>
    <col min="3988" max="4093" width="9" style="105" hidden="1" customWidth="1"/>
    <col min="4094" max="4239" width="9" style="105"/>
    <col min="4240" max="4240" width="47.83203125" style="105" customWidth="1"/>
    <col min="4241" max="4241" width="16" style="105" customWidth="1"/>
    <col min="4242" max="4242" width="16.33203125" style="105" customWidth="1"/>
    <col min="4243" max="4243" width="12.83203125" style="105" customWidth="1"/>
    <col min="4244" max="4349" width="9" style="105" hidden="1" customWidth="1"/>
    <col min="4350" max="4495" width="9" style="105"/>
    <col min="4496" max="4496" width="47.83203125" style="105" customWidth="1"/>
    <col min="4497" max="4497" width="16" style="105" customWidth="1"/>
    <col min="4498" max="4498" width="16.33203125" style="105" customWidth="1"/>
    <col min="4499" max="4499" width="12.83203125" style="105" customWidth="1"/>
    <col min="4500" max="4605" width="9" style="105" hidden="1" customWidth="1"/>
    <col min="4606" max="4751" width="9" style="105"/>
    <col min="4752" max="4752" width="47.83203125" style="105" customWidth="1"/>
    <col min="4753" max="4753" width="16" style="105" customWidth="1"/>
    <col min="4754" max="4754" width="16.33203125" style="105" customWidth="1"/>
    <col min="4755" max="4755" width="12.83203125" style="105" customWidth="1"/>
    <col min="4756" max="4861" width="9" style="105" hidden="1" customWidth="1"/>
    <col min="4862" max="5007" width="9" style="105"/>
    <col min="5008" max="5008" width="47.83203125" style="105" customWidth="1"/>
    <col min="5009" max="5009" width="16" style="105" customWidth="1"/>
    <col min="5010" max="5010" width="16.33203125" style="105" customWidth="1"/>
    <col min="5011" max="5011" width="12.83203125" style="105" customWidth="1"/>
    <col min="5012" max="5117" width="9" style="105" hidden="1" customWidth="1"/>
    <col min="5118" max="5263" width="9" style="105"/>
    <col min="5264" max="5264" width="47.83203125" style="105" customWidth="1"/>
    <col min="5265" max="5265" width="16" style="105" customWidth="1"/>
    <col min="5266" max="5266" width="16.33203125" style="105" customWidth="1"/>
    <col min="5267" max="5267" width="12.83203125" style="105" customWidth="1"/>
    <col min="5268" max="5373" width="9" style="105" hidden="1" customWidth="1"/>
    <col min="5374" max="5519" width="9" style="105"/>
    <col min="5520" max="5520" width="47.83203125" style="105" customWidth="1"/>
    <col min="5521" max="5521" width="16" style="105" customWidth="1"/>
    <col min="5522" max="5522" width="16.33203125" style="105" customWidth="1"/>
    <col min="5523" max="5523" width="12.83203125" style="105" customWidth="1"/>
    <col min="5524" max="5629" width="9" style="105" hidden="1" customWidth="1"/>
    <col min="5630" max="5775" width="9" style="105"/>
    <col min="5776" max="5776" width="47.83203125" style="105" customWidth="1"/>
    <col min="5777" max="5777" width="16" style="105" customWidth="1"/>
    <col min="5778" max="5778" width="16.33203125" style="105" customWidth="1"/>
    <col min="5779" max="5779" width="12.83203125" style="105" customWidth="1"/>
    <col min="5780" max="5885" width="9" style="105" hidden="1" customWidth="1"/>
    <col min="5886" max="6031" width="9" style="105"/>
    <col min="6032" max="6032" width="47.83203125" style="105" customWidth="1"/>
    <col min="6033" max="6033" width="16" style="105" customWidth="1"/>
    <col min="6034" max="6034" width="16.33203125" style="105" customWidth="1"/>
    <col min="6035" max="6035" width="12.83203125" style="105" customWidth="1"/>
    <col min="6036" max="6141" width="9" style="105" hidden="1" customWidth="1"/>
    <col min="6142" max="6287" width="9" style="105"/>
    <col min="6288" max="6288" width="47.83203125" style="105" customWidth="1"/>
    <col min="6289" max="6289" width="16" style="105" customWidth="1"/>
    <col min="6290" max="6290" width="16.33203125" style="105" customWidth="1"/>
    <col min="6291" max="6291" width="12.83203125" style="105" customWidth="1"/>
    <col min="6292" max="6397" width="9" style="105" hidden="1" customWidth="1"/>
    <col min="6398" max="6543" width="9" style="105"/>
    <col min="6544" max="6544" width="47.83203125" style="105" customWidth="1"/>
    <col min="6545" max="6545" width="16" style="105" customWidth="1"/>
    <col min="6546" max="6546" width="16.33203125" style="105" customWidth="1"/>
    <col min="6547" max="6547" width="12.83203125" style="105" customWidth="1"/>
    <col min="6548" max="6653" width="9" style="105" hidden="1" customWidth="1"/>
    <col min="6654" max="6799" width="9" style="105"/>
    <col min="6800" max="6800" width="47.83203125" style="105" customWidth="1"/>
    <col min="6801" max="6801" width="16" style="105" customWidth="1"/>
    <col min="6802" max="6802" width="16.33203125" style="105" customWidth="1"/>
    <col min="6803" max="6803" width="12.83203125" style="105" customWidth="1"/>
    <col min="6804" max="6909" width="9" style="105" hidden="1" customWidth="1"/>
    <col min="6910" max="7055" width="9" style="105"/>
    <col min="7056" max="7056" width="47.83203125" style="105" customWidth="1"/>
    <col min="7057" max="7057" width="16" style="105" customWidth="1"/>
    <col min="7058" max="7058" width="16.33203125" style="105" customWidth="1"/>
    <col min="7059" max="7059" width="12.83203125" style="105" customWidth="1"/>
    <col min="7060" max="7165" width="9" style="105" hidden="1" customWidth="1"/>
    <col min="7166" max="7311" width="9" style="105"/>
    <col min="7312" max="7312" width="47.83203125" style="105" customWidth="1"/>
    <col min="7313" max="7313" width="16" style="105" customWidth="1"/>
    <col min="7314" max="7314" width="16.33203125" style="105" customWidth="1"/>
    <col min="7315" max="7315" width="12.83203125" style="105" customWidth="1"/>
    <col min="7316" max="7421" width="9" style="105" hidden="1" customWidth="1"/>
    <col min="7422" max="7567" width="9" style="105"/>
    <col min="7568" max="7568" width="47.83203125" style="105" customWidth="1"/>
    <col min="7569" max="7569" width="16" style="105" customWidth="1"/>
    <col min="7570" max="7570" width="16.33203125" style="105" customWidth="1"/>
    <col min="7571" max="7571" width="12.83203125" style="105" customWidth="1"/>
    <col min="7572" max="7677" width="9" style="105" hidden="1" customWidth="1"/>
    <col min="7678" max="7823" width="9" style="105"/>
    <col min="7824" max="7824" width="47.83203125" style="105" customWidth="1"/>
    <col min="7825" max="7825" width="16" style="105" customWidth="1"/>
    <col min="7826" max="7826" width="16.33203125" style="105" customWidth="1"/>
    <col min="7827" max="7827" width="12.83203125" style="105" customWidth="1"/>
    <col min="7828" max="7933" width="9" style="105" hidden="1" customWidth="1"/>
    <col min="7934" max="8079" width="9" style="105"/>
    <col min="8080" max="8080" width="47.83203125" style="105" customWidth="1"/>
    <col min="8081" max="8081" width="16" style="105" customWidth="1"/>
    <col min="8082" max="8082" width="16.33203125" style="105" customWidth="1"/>
    <col min="8083" max="8083" width="12.83203125" style="105" customWidth="1"/>
    <col min="8084" max="8189" width="9" style="105" hidden="1" customWidth="1"/>
    <col min="8190" max="8335" width="9" style="105"/>
    <col min="8336" max="8336" width="47.83203125" style="105" customWidth="1"/>
    <col min="8337" max="8337" width="16" style="105" customWidth="1"/>
    <col min="8338" max="8338" width="16.33203125" style="105" customWidth="1"/>
    <col min="8339" max="8339" width="12.83203125" style="105" customWidth="1"/>
    <col min="8340" max="8445" width="9" style="105" hidden="1" customWidth="1"/>
    <col min="8446" max="8591" width="9" style="105"/>
    <col min="8592" max="8592" width="47.83203125" style="105" customWidth="1"/>
    <col min="8593" max="8593" width="16" style="105" customWidth="1"/>
    <col min="8594" max="8594" width="16.33203125" style="105" customWidth="1"/>
    <col min="8595" max="8595" width="12.83203125" style="105" customWidth="1"/>
    <col min="8596" max="8701" width="9" style="105" hidden="1" customWidth="1"/>
    <col min="8702" max="8847" width="9" style="105"/>
    <col min="8848" max="8848" width="47.83203125" style="105" customWidth="1"/>
    <col min="8849" max="8849" width="16" style="105" customWidth="1"/>
    <col min="8850" max="8850" width="16.33203125" style="105" customWidth="1"/>
    <col min="8851" max="8851" width="12.83203125" style="105" customWidth="1"/>
    <col min="8852" max="8957" width="9" style="105" hidden="1" customWidth="1"/>
    <col min="8958" max="9103" width="9" style="105"/>
    <col min="9104" max="9104" width="47.83203125" style="105" customWidth="1"/>
    <col min="9105" max="9105" width="16" style="105" customWidth="1"/>
    <col min="9106" max="9106" width="16.33203125" style="105" customWidth="1"/>
    <col min="9107" max="9107" width="12.83203125" style="105" customWidth="1"/>
    <col min="9108" max="9213" width="9" style="105" hidden="1" customWidth="1"/>
    <col min="9214" max="9359" width="9" style="105"/>
    <col min="9360" max="9360" width="47.83203125" style="105" customWidth="1"/>
    <col min="9361" max="9361" width="16" style="105" customWidth="1"/>
    <col min="9362" max="9362" width="16.33203125" style="105" customWidth="1"/>
    <col min="9363" max="9363" width="12.83203125" style="105" customWidth="1"/>
    <col min="9364" max="9469" width="9" style="105" hidden="1" customWidth="1"/>
    <col min="9470" max="9615" width="9" style="105"/>
    <col min="9616" max="9616" width="47.83203125" style="105" customWidth="1"/>
    <col min="9617" max="9617" width="16" style="105" customWidth="1"/>
    <col min="9618" max="9618" width="16.33203125" style="105" customWidth="1"/>
    <col min="9619" max="9619" width="12.83203125" style="105" customWidth="1"/>
    <col min="9620" max="9725" width="9" style="105" hidden="1" customWidth="1"/>
    <col min="9726" max="9871" width="9" style="105"/>
    <col min="9872" max="9872" width="47.83203125" style="105" customWidth="1"/>
    <col min="9873" max="9873" width="16" style="105" customWidth="1"/>
    <col min="9874" max="9874" width="16.33203125" style="105" customWidth="1"/>
    <col min="9875" max="9875" width="12.83203125" style="105" customWidth="1"/>
    <col min="9876" max="9981" width="9" style="105" hidden="1" customWidth="1"/>
    <col min="9982" max="10127" width="9" style="105"/>
    <col min="10128" max="10128" width="47.83203125" style="105" customWidth="1"/>
    <col min="10129" max="10129" width="16" style="105" customWidth="1"/>
    <col min="10130" max="10130" width="16.33203125" style="105" customWidth="1"/>
    <col min="10131" max="10131" width="12.83203125" style="105" customWidth="1"/>
    <col min="10132" max="10237" width="9" style="105" hidden="1" customWidth="1"/>
    <col min="10238" max="10383" width="9" style="105"/>
    <col min="10384" max="10384" width="47.83203125" style="105" customWidth="1"/>
    <col min="10385" max="10385" width="16" style="105" customWidth="1"/>
    <col min="10386" max="10386" width="16.33203125" style="105" customWidth="1"/>
    <col min="10387" max="10387" width="12.83203125" style="105" customWidth="1"/>
    <col min="10388" max="10493" width="9" style="105" hidden="1" customWidth="1"/>
    <col min="10494" max="10639" width="9" style="105"/>
    <col min="10640" max="10640" width="47.83203125" style="105" customWidth="1"/>
    <col min="10641" max="10641" width="16" style="105" customWidth="1"/>
    <col min="10642" max="10642" width="16.33203125" style="105" customWidth="1"/>
    <col min="10643" max="10643" width="12.83203125" style="105" customWidth="1"/>
    <col min="10644" max="10749" width="9" style="105" hidden="1" customWidth="1"/>
    <col min="10750" max="10895" width="9" style="105"/>
    <col min="10896" max="10896" width="47.83203125" style="105" customWidth="1"/>
    <col min="10897" max="10897" width="16" style="105" customWidth="1"/>
    <col min="10898" max="10898" width="16.33203125" style="105" customWidth="1"/>
    <col min="10899" max="10899" width="12.83203125" style="105" customWidth="1"/>
    <col min="10900" max="11005" width="9" style="105" hidden="1" customWidth="1"/>
    <col min="11006" max="11151" width="9" style="105"/>
    <col min="11152" max="11152" width="47.83203125" style="105" customWidth="1"/>
    <col min="11153" max="11153" width="16" style="105" customWidth="1"/>
    <col min="11154" max="11154" width="16.33203125" style="105" customWidth="1"/>
    <col min="11155" max="11155" width="12.83203125" style="105" customWidth="1"/>
    <col min="11156" max="11261" width="9" style="105" hidden="1" customWidth="1"/>
    <col min="11262" max="11407" width="9" style="105"/>
    <col min="11408" max="11408" width="47.83203125" style="105" customWidth="1"/>
    <col min="11409" max="11409" width="16" style="105" customWidth="1"/>
    <col min="11410" max="11410" width="16.33203125" style="105" customWidth="1"/>
    <col min="11411" max="11411" width="12.83203125" style="105" customWidth="1"/>
    <col min="11412" max="11517" width="9" style="105" hidden="1" customWidth="1"/>
    <col min="11518" max="11663" width="9" style="105"/>
    <col min="11664" max="11664" width="47.83203125" style="105" customWidth="1"/>
    <col min="11665" max="11665" width="16" style="105" customWidth="1"/>
    <col min="11666" max="11666" width="16.33203125" style="105" customWidth="1"/>
    <col min="11667" max="11667" width="12.83203125" style="105" customWidth="1"/>
    <col min="11668" max="11773" width="9" style="105" hidden="1" customWidth="1"/>
    <col min="11774" max="11919" width="9" style="105"/>
    <col min="11920" max="11920" width="47.83203125" style="105" customWidth="1"/>
    <col min="11921" max="11921" width="16" style="105" customWidth="1"/>
    <col min="11922" max="11922" width="16.33203125" style="105" customWidth="1"/>
    <col min="11923" max="11923" width="12.83203125" style="105" customWidth="1"/>
    <col min="11924" max="12029" width="9" style="105" hidden="1" customWidth="1"/>
    <col min="12030" max="12175" width="9" style="105"/>
    <col min="12176" max="12176" width="47.83203125" style="105" customWidth="1"/>
    <col min="12177" max="12177" width="16" style="105" customWidth="1"/>
    <col min="12178" max="12178" width="16.33203125" style="105" customWidth="1"/>
    <col min="12179" max="12179" width="12.83203125" style="105" customWidth="1"/>
    <col min="12180" max="12285" width="9" style="105" hidden="1" customWidth="1"/>
    <col min="12286" max="12431" width="9" style="105"/>
    <col min="12432" max="12432" width="47.83203125" style="105" customWidth="1"/>
    <col min="12433" max="12433" width="16" style="105" customWidth="1"/>
    <col min="12434" max="12434" width="16.33203125" style="105" customWidth="1"/>
    <col min="12435" max="12435" width="12.83203125" style="105" customWidth="1"/>
    <col min="12436" max="12541" width="9" style="105" hidden="1" customWidth="1"/>
    <col min="12542" max="12687" width="9" style="105"/>
    <col min="12688" max="12688" width="47.83203125" style="105" customWidth="1"/>
    <col min="12689" max="12689" width="16" style="105" customWidth="1"/>
    <col min="12690" max="12690" width="16.33203125" style="105" customWidth="1"/>
    <col min="12691" max="12691" width="12.83203125" style="105" customWidth="1"/>
    <col min="12692" max="12797" width="9" style="105" hidden="1" customWidth="1"/>
    <col min="12798" max="12943" width="9" style="105"/>
    <col min="12944" max="12944" width="47.83203125" style="105" customWidth="1"/>
    <col min="12945" max="12945" width="16" style="105" customWidth="1"/>
    <col min="12946" max="12946" width="16.33203125" style="105" customWidth="1"/>
    <col min="12947" max="12947" width="12.83203125" style="105" customWidth="1"/>
    <col min="12948" max="13053" width="9" style="105" hidden="1" customWidth="1"/>
    <col min="13054" max="13199" width="9" style="105"/>
    <col min="13200" max="13200" width="47.83203125" style="105" customWidth="1"/>
    <col min="13201" max="13201" width="16" style="105" customWidth="1"/>
    <col min="13202" max="13202" width="16.33203125" style="105" customWidth="1"/>
    <col min="13203" max="13203" width="12.83203125" style="105" customWidth="1"/>
    <col min="13204" max="13309" width="9" style="105" hidden="1" customWidth="1"/>
    <col min="13310" max="13455" width="9" style="105"/>
    <col min="13456" max="13456" width="47.83203125" style="105" customWidth="1"/>
    <col min="13457" max="13457" width="16" style="105" customWidth="1"/>
    <col min="13458" max="13458" width="16.33203125" style="105" customWidth="1"/>
    <col min="13459" max="13459" width="12.83203125" style="105" customWidth="1"/>
    <col min="13460" max="13565" width="9" style="105" hidden="1" customWidth="1"/>
    <col min="13566" max="13711" width="9" style="105"/>
    <col min="13712" max="13712" width="47.83203125" style="105" customWidth="1"/>
    <col min="13713" max="13713" width="16" style="105" customWidth="1"/>
    <col min="13714" max="13714" width="16.33203125" style="105" customWidth="1"/>
    <col min="13715" max="13715" width="12.83203125" style="105" customWidth="1"/>
    <col min="13716" max="13821" width="9" style="105" hidden="1" customWidth="1"/>
    <col min="13822" max="13967" width="9" style="105"/>
    <col min="13968" max="13968" width="47.83203125" style="105" customWidth="1"/>
    <col min="13969" max="13969" width="16" style="105" customWidth="1"/>
    <col min="13970" max="13970" width="16.33203125" style="105" customWidth="1"/>
    <col min="13971" max="13971" width="12.83203125" style="105" customWidth="1"/>
    <col min="13972" max="14077" width="9" style="105" hidden="1" customWidth="1"/>
    <col min="14078" max="14223" width="9" style="105"/>
    <col min="14224" max="14224" width="47.83203125" style="105" customWidth="1"/>
    <col min="14225" max="14225" width="16" style="105" customWidth="1"/>
    <col min="14226" max="14226" width="16.33203125" style="105" customWidth="1"/>
    <col min="14227" max="14227" width="12.83203125" style="105" customWidth="1"/>
    <col min="14228" max="14333" width="9" style="105" hidden="1" customWidth="1"/>
    <col min="14334" max="14479" width="9" style="105"/>
    <col min="14480" max="14480" width="47.83203125" style="105" customWidth="1"/>
    <col min="14481" max="14481" width="16" style="105" customWidth="1"/>
    <col min="14482" max="14482" width="16.33203125" style="105" customWidth="1"/>
    <col min="14483" max="14483" width="12.83203125" style="105" customWidth="1"/>
    <col min="14484" max="14589" width="9" style="105" hidden="1" customWidth="1"/>
    <col min="14590" max="14735" width="9" style="105"/>
    <col min="14736" max="14736" width="47.83203125" style="105" customWidth="1"/>
    <col min="14737" max="14737" width="16" style="105" customWidth="1"/>
    <col min="14738" max="14738" width="16.33203125" style="105" customWidth="1"/>
    <col min="14739" max="14739" width="12.83203125" style="105" customWidth="1"/>
    <col min="14740" max="14845" width="9" style="105" hidden="1" customWidth="1"/>
    <col min="14846" max="14991" width="9" style="105"/>
    <col min="14992" max="14992" width="47.83203125" style="105" customWidth="1"/>
    <col min="14993" max="14993" width="16" style="105" customWidth="1"/>
    <col min="14994" max="14994" width="16.33203125" style="105" customWidth="1"/>
    <col min="14995" max="14995" width="12.83203125" style="105" customWidth="1"/>
    <col min="14996" max="15101" width="9" style="105" hidden="1" customWidth="1"/>
    <col min="15102" max="15247" width="9" style="105"/>
    <col min="15248" max="15248" width="47.83203125" style="105" customWidth="1"/>
    <col min="15249" max="15249" width="16" style="105" customWidth="1"/>
    <col min="15250" max="15250" width="16.33203125" style="105" customWidth="1"/>
    <col min="15251" max="15251" width="12.83203125" style="105" customWidth="1"/>
    <col min="15252" max="15357" width="9" style="105" hidden="1" customWidth="1"/>
    <col min="15358" max="15503" width="9" style="105"/>
    <col min="15504" max="15504" width="47.83203125" style="105" customWidth="1"/>
    <col min="15505" max="15505" width="16" style="105" customWidth="1"/>
    <col min="15506" max="15506" width="16.33203125" style="105" customWidth="1"/>
    <col min="15507" max="15507" width="12.83203125" style="105" customWidth="1"/>
    <col min="15508" max="15613" width="9" style="105" hidden="1" customWidth="1"/>
    <col min="15614" max="15759" width="9" style="105"/>
    <col min="15760" max="15760" width="47.83203125" style="105" customWidth="1"/>
    <col min="15761" max="15761" width="16" style="105" customWidth="1"/>
    <col min="15762" max="15762" width="16.33203125" style="105" customWidth="1"/>
    <col min="15763" max="15763" width="12.83203125" style="105" customWidth="1"/>
    <col min="15764" max="15869" width="9" style="105" hidden="1" customWidth="1"/>
    <col min="15870" max="16015" width="9" style="105"/>
    <col min="16016" max="16016" width="47.83203125" style="105" customWidth="1"/>
    <col min="16017" max="16017" width="16" style="105" customWidth="1"/>
    <col min="16018" max="16018" width="16.33203125" style="105" customWidth="1"/>
    <col min="16019" max="16019" width="12.83203125" style="105" customWidth="1"/>
    <col min="16020" max="16125" width="9" style="105" hidden="1" customWidth="1"/>
    <col min="16126" max="16384" width="9" style="105"/>
  </cols>
  <sheetData>
    <row r="1" spans="1:4" s="14" customFormat="1" ht="19.5" customHeight="1">
      <c r="A1" s="14" t="s">
        <v>756</v>
      </c>
    </row>
    <row r="2" spans="1:4" s="14" customFormat="1" ht="28.5" customHeight="1">
      <c r="A2" s="413" t="s">
        <v>25</v>
      </c>
      <c r="B2" s="413"/>
      <c r="C2" s="413"/>
      <c r="D2" s="413"/>
    </row>
    <row r="3" spans="1:4" s="14" customFormat="1" ht="19.5" customHeight="1">
      <c r="A3" s="25"/>
      <c r="B3" s="25"/>
      <c r="C3" s="25"/>
      <c r="D3" s="106" t="s">
        <v>35</v>
      </c>
    </row>
    <row r="4" spans="1:4" s="14" customFormat="1" ht="27.95" customHeight="1">
      <c r="A4" s="107" t="s">
        <v>736</v>
      </c>
      <c r="B4" s="107" t="s">
        <v>271</v>
      </c>
      <c r="C4" s="107" t="s">
        <v>272</v>
      </c>
      <c r="D4" s="108" t="s">
        <v>273</v>
      </c>
    </row>
    <row r="5" spans="1:4" s="14" customFormat="1" ht="18" customHeight="1">
      <c r="A5" s="109" t="s">
        <v>737</v>
      </c>
      <c r="B5" s="110"/>
      <c r="C5" s="110"/>
      <c r="D5" s="111"/>
    </row>
    <row r="6" spans="1:4" s="14" customFormat="1" ht="18" customHeight="1">
      <c r="A6" s="112" t="s">
        <v>738</v>
      </c>
      <c r="B6" s="110"/>
      <c r="C6" s="110"/>
      <c r="D6" s="111"/>
    </row>
    <row r="7" spans="1:4" s="14" customFormat="1" ht="18" customHeight="1">
      <c r="A7" s="109" t="s">
        <v>739</v>
      </c>
      <c r="B7" s="110"/>
      <c r="C7" s="110"/>
      <c r="D7" s="111"/>
    </row>
    <row r="8" spans="1:4" s="14" customFormat="1" ht="18" customHeight="1">
      <c r="A8" s="112" t="s">
        <v>740</v>
      </c>
      <c r="B8" s="110"/>
      <c r="C8" s="110"/>
      <c r="D8" s="111"/>
    </row>
    <row r="9" spans="1:4" s="14" customFormat="1" ht="18" customHeight="1">
      <c r="A9" s="112" t="s">
        <v>741</v>
      </c>
      <c r="B9" s="110"/>
      <c r="C9" s="110"/>
      <c r="D9" s="111"/>
    </row>
    <row r="10" spans="1:4" s="14" customFormat="1" ht="18" customHeight="1">
      <c r="A10" s="112" t="s">
        <v>742</v>
      </c>
      <c r="B10" s="110"/>
      <c r="C10" s="110"/>
      <c r="D10" s="111"/>
    </row>
    <row r="11" spans="1:4" s="14" customFormat="1" ht="18" customHeight="1">
      <c r="A11" s="113" t="s">
        <v>743</v>
      </c>
      <c r="B11" s="110"/>
      <c r="C11" s="110"/>
      <c r="D11" s="111"/>
    </row>
    <row r="12" spans="1:4" s="14" customFormat="1" ht="18" customHeight="1">
      <c r="A12" s="114" t="s">
        <v>744</v>
      </c>
      <c r="B12" s="110"/>
      <c r="C12" s="110"/>
      <c r="D12" s="111"/>
    </row>
    <row r="13" spans="1:4" s="14" customFormat="1" ht="15.75" customHeight="1">
      <c r="A13" s="114" t="s">
        <v>742</v>
      </c>
      <c r="B13" s="110"/>
      <c r="C13" s="110"/>
      <c r="D13" s="111"/>
    </row>
    <row r="14" spans="1:4" s="14" customFormat="1" ht="15.75" customHeight="1">
      <c r="A14" s="113" t="s">
        <v>745</v>
      </c>
      <c r="B14" s="110"/>
      <c r="C14" s="110"/>
      <c r="D14" s="111"/>
    </row>
    <row r="15" spans="1:4" s="14" customFormat="1" ht="15.75" customHeight="1">
      <c r="A15" s="114" t="s">
        <v>746</v>
      </c>
      <c r="B15" s="110"/>
      <c r="C15" s="110"/>
      <c r="D15" s="111"/>
    </row>
    <row r="16" spans="1:4" s="14" customFormat="1" ht="15.75" customHeight="1">
      <c r="A16" s="113" t="s">
        <v>747</v>
      </c>
      <c r="B16" s="110"/>
      <c r="C16" s="110"/>
      <c r="D16" s="111"/>
    </row>
    <row r="17" spans="1:243" s="14" customFormat="1" ht="15.75" customHeight="1">
      <c r="A17" s="114" t="s">
        <v>748</v>
      </c>
      <c r="B17" s="110"/>
      <c r="C17" s="110"/>
      <c r="D17" s="111"/>
    </row>
    <row r="18" spans="1:243" s="14" customFormat="1" ht="15.75" customHeight="1">
      <c r="A18" s="114" t="s">
        <v>742</v>
      </c>
      <c r="B18" s="110"/>
      <c r="C18" s="110"/>
      <c r="D18" s="111"/>
    </row>
    <row r="19" spans="1:243" s="14" customFormat="1" ht="15.75" customHeight="1">
      <c r="A19" s="113" t="s">
        <v>749</v>
      </c>
      <c r="B19" s="110"/>
      <c r="C19" s="110"/>
      <c r="D19" s="111"/>
    </row>
    <row r="20" spans="1:243" s="14" customFormat="1" ht="15.75" customHeight="1">
      <c r="A20" s="114" t="s">
        <v>750</v>
      </c>
      <c r="B20" s="110"/>
      <c r="C20" s="110"/>
      <c r="D20" s="111"/>
    </row>
    <row r="21" spans="1:243" s="21" customFormat="1" ht="17.25" customHeight="1">
      <c r="A21" s="115" t="s">
        <v>317</v>
      </c>
      <c r="B21" s="116"/>
      <c r="C21" s="116"/>
      <c r="D21" s="117"/>
    </row>
    <row r="22" spans="1:243" s="14" customFormat="1" ht="19.5" customHeight="1">
      <c r="A22" s="118" t="s">
        <v>633</v>
      </c>
      <c r="B22" s="110"/>
      <c r="C22" s="110"/>
      <c r="D22" s="111"/>
    </row>
    <row r="23" spans="1:243" s="14" customFormat="1" ht="19.5" customHeight="1">
      <c r="A23" s="119" t="s">
        <v>757</v>
      </c>
      <c r="B23" s="110"/>
      <c r="C23" s="110"/>
      <c r="D23" s="111"/>
    </row>
    <row r="24" spans="1:243" s="14" customFormat="1" ht="19.5" customHeight="1">
      <c r="A24" s="119" t="s">
        <v>752</v>
      </c>
      <c r="B24" s="110"/>
      <c r="C24" s="110"/>
      <c r="D24" s="111"/>
    </row>
    <row r="25" spans="1:243" s="14" customFormat="1" ht="19.5" customHeight="1">
      <c r="A25" s="118" t="s">
        <v>753</v>
      </c>
      <c r="B25" s="110"/>
      <c r="C25" s="110"/>
      <c r="D25" s="111"/>
    </row>
    <row r="26" spans="1:243" s="14" customFormat="1" ht="19.5" customHeight="1">
      <c r="A26" s="118" t="s">
        <v>636</v>
      </c>
      <c r="B26" s="110"/>
      <c r="C26" s="110"/>
      <c r="D26" s="111"/>
    </row>
    <row r="27" spans="1:243" s="14" customFormat="1" ht="19.5" customHeight="1">
      <c r="A27" s="118" t="s">
        <v>637</v>
      </c>
      <c r="B27" s="110"/>
      <c r="C27" s="110"/>
      <c r="D27" s="111"/>
    </row>
    <row r="28" spans="1:243" s="21" customFormat="1" ht="18" customHeight="1">
      <c r="A28" s="115" t="s">
        <v>351</v>
      </c>
      <c r="B28" s="116"/>
      <c r="C28" s="116"/>
      <c r="D28" s="117"/>
    </row>
    <row r="29" spans="1:243" s="79" customFormat="1" ht="21.95" customHeight="1">
      <c r="A29" s="88" t="s">
        <v>754</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row>
  </sheetData>
  <mergeCells count="1">
    <mergeCell ref="A2:D2"/>
  </mergeCells>
  <phoneticPr fontId="0" type="noConversion"/>
  <printOptions horizontalCentered="1"/>
  <pageMargins left="0.70866141732283505" right="0.70866141732283505" top="0.35433070866141703" bottom="0.35433070866141703" header="0.31496062992126" footer="0.31496062992126"/>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Sheet35">
    <pageSetUpPr fitToPage="1"/>
  </sheetPr>
  <dimension ref="A1:T20"/>
  <sheetViews>
    <sheetView view="pageBreakPreview" workbookViewId="0">
      <selection activeCell="J30" sqref="J30"/>
    </sheetView>
  </sheetViews>
  <sheetFormatPr defaultColWidth="9" defaultRowHeight="15"/>
  <cols>
    <col min="1" max="1" width="20" style="90" customWidth="1"/>
    <col min="2" max="2" width="12.83203125" style="90" customWidth="1"/>
    <col min="3" max="15" width="12.83203125" style="91" customWidth="1"/>
    <col min="16" max="16" width="12.6640625" style="91" customWidth="1"/>
    <col min="17" max="254" width="9.33203125" style="91"/>
    <col min="255" max="255" width="20" style="91" customWidth="1"/>
    <col min="256" max="269" width="12.83203125" style="91" customWidth="1"/>
    <col min="270" max="270" width="12.6640625" style="91" customWidth="1"/>
    <col min="271" max="510" width="9.33203125" style="91"/>
    <col min="511" max="511" width="20" style="91" customWidth="1"/>
    <col min="512" max="525" width="12.83203125" style="91" customWidth="1"/>
    <col min="526" max="526" width="12.6640625" style="91" customWidth="1"/>
    <col min="527" max="766" width="9.33203125" style="91"/>
    <col min="767" max="767" width="20" style="91" customWidth="1"/>
    <col min="768" max="781" width="12.83203125" style="91" customWidth="1"/>
    <col min="782" max="782" width="12.6640625" style="91" customWidth="1"/>
    <col min="783" max="1022" width="9.33203125" style="91"/>
    <col min="1023" max="1023" width="20" style="91" customWidth="1"/>
    <col min="1024" max="1037" width="12.83203125" style="91" customWidth="1"/>
    <col min="1038" max="1038" width="12.6640625" style="91" customWidth="1"/>
    <col min="1039" max="1278" width="9.33203125" style="91"/>
    <col min="1279" max="1279" width="20" style="91" customWidth="1"/>
    <col min="1280" max="1293" width="12.83203125" style="91" customWidth="1"/>
    <col min="1294" max="1294" width="12.6640625" style="91" customWidth="1"/>
    <col min="1295" max="1534" width="9.33203125" style="91"/>
    <col min="1535" max="1535" width="20" style="91" customWidth="1"/>
    <col min="1536" max="1549" width="12.83203125" style="91" customWidth="1"/>
    <col min="1550" max="1550" width="12.6640625" style="91" customWidth="1"/>
    <col min="1551" max="1790" width="9.33203125" style="91"/>
    <col min="1791" max="1791" width="20" style="91" customWidth="1"/>
    <col min="1792" max="1805" width="12.83203125" style="91" customWidth="1"/>
    <col min="1806" max="1806" width="12.6640625" style="91" customWidth="1"/>
    <col min="1807" max="2046" width="9.33203125" style="91"/>
    <col min="2047" max="2047" width="20" style="91" customWidth="1"/>
    <col min="2048" max="2061" width="12.83203125" style="91" customWidth="1"/>
    <col min="2062" max="2062" width="12.6640625" style="91" customWidth="1"/>
    <col min="2063" max="2302" width="9.33203125" style="91"/>
    <col min="2303" max="2303" width="20" style="91" customWidth="1"/>
    <col min="2304" max="2317" width="12.83203125" style="91" customWidth="1"/>
    <col min="2318" max="2318" width="12.6640625" style="91" customWidth="1"/>
    <col min="2319" max="2558" width="9.33203125" style="91"/>
    <col min="2559" max="2559" width="20" style="91" customWidth="1"/>
    <col min="2560" max="2573" width="12.83203125" style="91" customWidth="1"/>
    <col min="2574" max="2574" width="12.6640625" style="91" customWidth="1"/>
    <col min="2575" max="2814" width="9.33203125" style="91"/>
    <col min="2815" max="2815" width="20" style="91" customWidth="1"/>
    <col min="2816" max="2829" width="12.83203125" style="91" customWidth="1"/>
    <col min="2830" max="2830" width="12.6640625" style="91" customWidth="1"/>
    <col min="2831" max="3070" width="9.33203125" style="91"/>
    <col min="3071" max="3071" width="20" style="91" customWidth="1"/>
    <col min="3072" max="3085" width="12.83203125" style="91" customWidth="1"/>
    <col min="3086" max="3086" width="12.6640625" style="91" customWidth="1"/>
    <col min="3087" max="3326" width="9.33203125" style="91"/>
    <col min="3327" max="3327" width="20" style="91" customWidth="1"/>
    <col min="3328" max="3341" width="12.83203125" style="91" customWidth="1"/>
    <col min="3342" max="3342" width="12.6640625" style="91" customWidth="1"/>
    <col min="3343" max="3582" width="9.33203125" style="91"/>
    <col min="3583" max="3583" width="20" style="91" customWidth="1"/>
    <col min="3584" max="3597" width="12.83203125" style="91" customWidth="1"/>
    <col min="3598" max="3598" width="12.6640625" style="91" customWidth="1"/>
    <col min="3599" max="3838" width="9.33203125" style="91"/>
    <col min="3839" max="3839" width="20" style="91" customWidth="1"/>
    <col min="3840" max="3853" width="12.83203125" style="91" customWidth="1"/>
    <col min="3854" max="3854" width="12.6640625" style="91" customWidth="1"/>
    <col min="3855" max="4094" width="9.33203125" style="91"/>
    <col min="4095" max="4095" width="20" style="91" customWidth="1"/>
    <col min="4096" max="4109" width="12.83203125" style="91" customWidth="1"/>
    <col min="4110" max="4110" width="12.6640625" style="91" customWidth="1"/>
    <col min="4111" max="4350" width="9.33203125" style="91"/>
    <col min="4351" max="4351" width="20" style="91" customWidth="1"/>
    <col min="4352" max="4365" width="12.83203125" style="91" customWidth="1"/>
    <col min="4366" max="4366" width="12.6640625" style="91" customWidth="1"/>
    <col min="4367" max="4606" width="9.33203125" style="91"/>
    <col min="4607" max="4607" width="20" style="91" customWidth="1"/>
    <col min="4608" max="4621" width="12.83203125" style="91" customWidth="1"/>
    <col min="4622" max="4622" width="12.6640625" style="91" customWidth="1"/>
    <col min="4623" max="4862" width="9.33203125" style="91"/>
    <col min="4863" max="4863" width="20" style="91" customWidth="1"/>
    <col min="4864" max="4877" width="12.83203125" style="91" customWidth="1"/>
    <col min="4878" max="4878" width="12.6640625" style="91" customWidth="1"/>
    <col min="4879" max="5118" width="9.33203125" style="91"/>
    <col min="5119" max="5119" width="20" style="91" customWidth="1"/>
    <col min="5120" max="5133" width="12.83203125" style="91" customWidth="1"/>
    <col min="5134" max="5134" width="12.6640625" style="91" customWidth="1"/>
    <col min="5135" max="5374" width="9.33203125" style="91"/>
    <col min="5375" max="5375" width="20" style="91" customWidth="1"/>
    <col min="5376" max="5389" width="12.83203125" style="91" customWidth="1"/>
    <col min="5390" max="5390" width="12.6640625" style="91" customWidth="1"/>
    <col min="5391" max="5630" width="9.33203125" style="91"/>
    <col min="5631" max="5631" width="20" style="91" customWidth="1"/>
    <col min="5632" max="5645" width="12.83203125" style="91" customWidth="1"/>
    <col min="5646" max="5646" width="12.6640625" style="91" customWidth="1"/>
    <col min="5647" max="5886" width="9.33203125" style="91"/>
    <col min="5887" max="5887" width="20" style="91" customWidth="1"/>
    <col min="5888" max="5901" width="12.83203125" style="91" customWidth="1"/>
    <col min="5902" max="5902" width="12.6640625" style="91" customWidth="1"/>
    <col min="5903" max="6142" width="9.33203125" style="91"/>
    <col min="6143" max="6143" width="20" style="91" customWidth="1"/>
    <col min="6144" max="6157" width="12.83203125" style="91" customWidth="1"/>
    <col min="6158" max="6158" width="12.6640625" style="91" customWidth="1"/>
    <col min="6159" max="6398" width="9.33203125" style="91"/>
    <col min="6399" max="6399" width="20" style="91" customWidth="1"/>
    <col min="6400" max="6413" width="12.83203125" style="91" customWidth="1"/>
    <col min="6414" max="6414" width="12.6640625" style="91" customWidth="1"/>
    <col min="6415" max="6654" width="9.33203125" style="91"/>
    <col min="6655" max="6655" width="20" style="91" customWidth="1"/>
    <col min="6656" max="6669" width="12.83203125" style="91" customWidth="1"/>
    <col min="6670" max="6670" width="12.6640625" style="91" customWidth="1"/>
    <col min="6671" max="6910" width="9.33203125" style="91"/>
    <col min="6911" max="6911" width="20" style="91" customWidth="1"/>
    <col min="6912" max="6925" width="12.83203125" style="91" customWidth="1"/>
    <col min="6926" max="6926" width="12.6640625" style="91" customWidth="1"/>
    <col min="6927" max="7166" width="9.33203125" style="91"/>
    <col min="7167" max="7167" width="20" style="91" customWidth="1"/>
    <col min="7168" max="7181" width="12.83203125" style="91" customWidth="1"/>
    <col min="7182" max="7182" width="12.6640625" style="91" customWidth="1"/>
    <col min="7183" max="7422" width="9.33203125" style="91"/>
    <col min="7423" max="7423" width="20" style="91" customWidth="1"/>
    <col min="7424" max="7437" width="12.83203125" style="91" customWidth="1"/>
    <col min="7438" max="7438" width="12.6640625" style="91" customWidth="1"/>
    <col min="7439" max="7678" width="9.33203125" style="91"/>
    <col min="7679" max="7679" width="20" style="91" customWidth="1"/>
    <col min="7680" max="7693" width="12.83203125" style="91" customWidth="1"/>
    <col min="7694" max="7694" width="12.6640625" style="91" customWidth="1"/>
    <col min="7695" max="7934" width="9.33203125" style="91"/>
    <col min="7935" max="7935" width="20" style="91" customWidth="1"/>
    <col min="7936" max="7949" width="12.83203125" style="91" customWidth="1"/>
    <col min="7950" max="7950" width="12.6640625" style="91" customWidth="1"/>
    <col min="7951" max="8190" width="9.33203125" style="91"/>
    <col min="8191" max="8191" width="20" style="91" customWidth="1"/>
    <col min="8192" max="8205" width="12.83203125" style="91" customWidth="1"/>
    <col min="8206" max="8206" width="12.6640625" style="91" customWidth="1"/>
    <col min="8207" max="8446" width="9.33203125" style="91"/>
    <col min="8447" max="8447" width="20" style="91" customWidth="1"/>
    <col min="8448" max="8461" width="12.83203125" style="91" customWidth="1"/>
    <col min="8462" max="8462" width="12.6640625" style="91" customWidth="1"/>
    <col min="8463" max="8702" width="9.33203125" style="91"/>
    <col min="8703" max="8703" width="20" style="91" customWidth="1"/>
    <col min="8704" max="8717" width="12.83203125" style="91" customWidth="1"/>
    <col min="8718" max="8718" width="12.6640625" style="91" customWidth="1"/>
    <col min="8719" max="8958" width="9.33203125" style="91"/>
    <col min="8959" max="8959" width="20" style="91" customWidth="1"/>
    <col min="8960" max="8973" width="12.83203125" style="91" customWidth="1"/>
    <col min="8974" max="8974" width="12.6640625" style="91" customWidth="1"/>
    <col min="8975" max="9214" width="9.33203125" style="91"/>
    <col min="9215" max="9215" width="20" style="91" customWidth="1"/>
    <col min="9216" max="9229" width="12.83203125" style="91" customWidth="1"/>
    <col min="9230" max="9230" width="12.6640625" style="91" customWidth="1"/>
    <col min="9231" max="9470" width="9.33203125" style="91"/>
    <col min="9471" max="9471" width="20" style="91" customWidth="1"/>
    <col min="9472" max="9485" width="12.83203125" style="91" customWidth="1"/>
    <col min="9486" max="9486" width="12.6640625" style="91" customWidth="1"/>
    <col min="9487" max="9726" width="9.33203125" style="91"/>
    <col min="9727" max="9727" width="20" style="91" customWidth="1"/>
    <col min="9728" max="9741" width="12.83203125" style="91" customWidth="1"/>
    <col min="9742" max="9742" width="12.6640625" style="91" customWidth="1"/>
    <col min="9743" max="9982" width="9.33203125" style="91"/>
    <col min="9983" max="9983" width="20" style="91" customWidth="1"/>
    <col min="9984" max="9997" width="12.83203125" style="91" customWidth="1"/>
    <col min="9998" max="9998" width="12.6640625" style="91" customWidth="1"/>
    <col min="9999" max="10238" width="9.33203125" style="91"/>
    <col min="10239" max="10239" width="20" style="91" customWidth="1"/>
    <col min="10240" max="10253" width="12.83203125" style="91" customWidth="1"/>
    <col min="10254" max="10254" width="12.6640625" style="91" customWidth="1"/>
    <col min="10255" max="10494" width="9.33203125" style="91"/>
    <col min="10495" max="10495" width="20" style="91" customWidth="1"/>
    <col min="10496" max="10509" width="12.83203125" style="91" customWidth="1"/>
    <col min="10510" max="10510" width="12.6640625" style="91" customWidth="1"/>
    <col min="10511" max="10750" width="9.33203125" style="91"/>
    <col min="10751" max="10751" width="20" style="91" customWidth="1"/>
    <col min="10752" max="10765" width="12.83203125" style="91" customWidth="1"/>
    <col min="10766" max="10766" width="12.6640625" style="91" customWidth="1"/>
    <col min="10767" max="11006" width="9.33203125" style="91"/>
    <col min="11007" max="11007" width="20" style="91" customWidth="1"/>
    <col min="11008" max="11021" width="12.83203125" style="91" customWidth="1"/>
    <col min="11022" max="11022" width="12.6640625" style="91" customWidth="1"/>
    <col min="11023" max="11262" width="9.33203125" style="91"/>
    <col min="11263" max="11263" width="20" style="91" customWidth="1"/>
    <col min="11264" max="11277" width="12.83203125" style="91" customWidth="1"/>
    <col min="11278" max="11278" width="12.6640625" style="91" customWidth="1"/>
    <col min="11279" max="11518" width="9.33203125" style="91"/>
    <col min="11519" max="11519" width="20" style="91" customWidth="1"/>
    <col min="11520" max="11533" width="12.83203125" style="91" customWidth="1"/>
    <col min="11534" max="11534" width="12.6640625" style="91" customWidth="1"/>
    <col min="11535" max="11774" width="9.33203125" style="91"/>
    <col min="11775" max="11775" width="20" style="91" customWidth="1"/>
    <col min="11776" max="11789" width="12.83203125" style="91" customWidth="1"/>
    <col min="11790" max="11790" width="12.6640625" style="91" customWidth="1"/>
    <col min="11791" max="12030" width="9.33203125" style="91"/>
    <col min="12031" max="12031" width="20" style="91" customWidth="1"/>
    <col min="12032" max="12045" width="12.83203125" style="91" customWidth="1"/>
    <col min="12046" max="12046" width="12.6640625" style="91" customWidth="1"/>
    <col min="12047" max="12286" width="9.33203125" style="91"/>
    <col min="12287" max="12287" width="20" style="91" customWidth="1"/>
    <col min="12288" max="12301" width="12.83203125" style="91" customWidth="1"/>
    <col min="12302" max="12302" width="12.6640625" style="91" customWidth="1"/>
    <col min="12303" max="12542" width="9.33203125" style="91"/>
    <col min="12543" max="12543" width="20" style="91" customWidth="1"/>
    <col min="12544" max="12557" width="12.83203125" style="91" customWidth="1"/>
    <col min="12558" max="12558" width="12.6640625" style="91" customWidth="1"/>
    <col min="12559" max="12798" width="9.33203125" style="91"/>
    <col min="12799" max="12799" width="20" style="91" customWidth="1"/>
    <col min="12800" max="12813" width="12.83203125" style="91" customWidth="1"/>
    <col min="12814" max="12814" width="12.6640625" style="91" customWidth="1"/>
    <col min="12815" max="13054" width="9.33203125" style="91"/>
    <col min="13055" max="13055" width="20" style="91" customWidth="1"/>
    <col min="13056" max="13069" width="12.83203125" style="91" customWidth="1"/>
    <col min="13070" max="13070" width="12.6640625" style="91" customWidth="1"/>
    <col min="13071" max="13310" width="9.33203125" style="91"/>
    <col min="13311" max="13311" width="20" style="91" customWidth="1"/>
    <col min="13312" max="13325" width="12.83203125" style="91" customWidth="1"/>
    <col min="13326" max="13326" width="12.6640625" style="91" customWidth="1"/>
    <col min="13327" max="13566" width="9.33203125" style="91"/>
    <col min="13567" max="13567" width="20" style="91" customWidth="1"/>
    <col min="13568" max="13581" width="12.83203125" style="91" customWidth="1"/>
    <col min="13582" max="13582" width="12.6640625" style="91" customWidth="1"/>
    <col min="13583" max="13822" width="9.33203125" style="91"/>
    <col min="13823" max="13823" width="20" style="91" customWidth="1"/>
    <col min="13824" max="13837" width="12.83203125" style="91" customWidth="1"/>
    <col min="13838" max="13838" width="12.6640625" style="91" customWidth="1"/>
    <col min="13839" max="14078" width="9.33203125" style="91"/>
    <col min="14079" max="14079" width="20" style="91" customWidth="1"/>
    <col min="14080" max="14093" width="12.83203125" style="91" customWidth="1"/>
    <col min="14094" max="14094" width="12.6640625" style="91" customWidth="1"/>
    <col min="14095" max="14334" width="9.33203125" style="91"/>
    <col min="14335" max="14335" width="20" style="91" customWidth="1"/>
    <col min="14336" max="14349" width="12.83203125" style="91" customWidth="1"/>
    <col min="14350" max="14350" width="12.6640625" style="91" customWidth="1"/>
    <col min="14351" max="14590" width="9.33203125" style="91"/>
    <col min="14591" max="14591" width="20" style="91" customWidth="1"/>
    <col min="14592" max="14605" width="12.83203125" style="91" customWidth="1"/>
    <col min="14606" max="14606" width="12.6640625" style="91" customWidth="1"/>
    <col min="14607" max="14846" width="9.33203125" style="91"/>
    <col min="14847" max="14847" width="20" style="91" customWidth="1"/>
    <col min="14848" max="14861" width="12.83203125" style="91" customWidth="1"/>
    <col min="14862" max="14862" width="12.6640625" style="91" customWidth="1"/>
    <col min="14863" max="15102" width="9.33203125" style="91"/>
    <col min="15103" max="15103" width="20" style="91" customWidth="1"/>
    <col min="15104" max="15117" width="12.83203125" style="91" customWidth="1"/>
    <col min="15118" max="15118" width="12.6640625" style="91" customWidth="1"/>
    <col min="15119" max="15358" width="9.33203125" style="91"/>
    <col min="15359" max="15359" width="20" style="91" customWidth="1"/>
    <col min="15360" max="15373" width="12.83203125" style="91" customWidth="1"/>
    <col min="15374" max="15374" width="12.6640625" style="91" customWidth="1"/>
    <col min="15375" max="15614" width="9.33203125" style="91"/>
    <col min="15615" max="15615" width="20" style="91" customWidth="1"/>
    <col min="15616" max="15629" width="12.83203125" style="91" customWidth="1"/>
    <col min="15630" max="15630" width="12.6640625" style="91" customWidth="1"/>
    <col min="15631" max="15870" width="9.33203125" style="91"/>
    <col min="15871" max="15871" width="20" style="91" customWidth="1"/>
    <col min="15872" max="15885" width="12.83203125" style="91" customWidth="1"/>
    <col min="15886" max="15886" width="12.6640625" style="91" customWidth="1"/>
    <col min="15887" max="16126" width="9.33203125" style="91"/>
    <col min="16127" max="16127" width="20" style="91" customWidth="1"/>
    <col min="16128" max="16141" width="12.83203125" style="91" customWidth="1"/>
    <col min="16142" max="16142" width="12.6640625" style="91" customWidth="1"/>
    <col min="16143" max="16384" width="9.33203125" style="91"/>
  </cols>
  <sheetData>
    <row r="1" spans="1:20">
      <c r="A1" s="92" t="s">
        <v>758</v>
      </c>
      <c r="B1" s="93"/>
    </row>
    <row r="2" spans="1:20" ht="35.25" customHeight="1">
      <c r="A2" s="415" t="s">
        <v>26</v>
      </c>
      <c r="B2" s="415"/>
      <c r="C2" s="415"/>
      <c r="D2" s="415"/>
      <c r="E2" s="415"/>
      <c r="F2" s="415"/>
      <c r="G2" s="415"/>
      <c r="H2" s="415"/>
      <c r="I2" s="415"/>
      <c r="J2" s="415"/>
      <c r="K2" s="415"/>
      <c r="L2" s="415"/>
      <c r="M2" s="415"/>
      <c r="N2" s="415"/>
      <c r="O2" s="415"/>
    </row>
    <row r="3" spans="1:20" ht="15.75">
      <c r="A3" s="416" t="s">
        <v>759</v>
      </c>
      <c r="B3" s="417"/>
      <c r="C3" s="417"/>
      <c r="D3" s="417"/>
      <c r="E3" s="417"/>
      <c r="F3" s="417"/>
      <c r="G3" s="417"/>
      <c r="H3" s="417"/>
      <c r="I3" s="417"/>
      <c r="J3" s="417"/>
      <c r="K3" s="417"/>
      <c r="L3" s="417"/>
      <c r="M3" s="417"/>
      <c r="N3" s="417"/>
      <c r="O3" s="417"/>
    </row>
    <row r="4" spans="1:20" ht="15.75">
      <c r="A4" s="94" t="s">
        <v>760</v>
      </c>
      <c r="B4" s="95" t="s">
        <v>246</v>
      </c>
      <c r="C4" s="95" t="s">
        <v>761</v>
      </c>
      <c r="D4" s="95" t="s">
        <v>762</v>
      </c>
      <c r="E4" s="95" t="s">
        <v>762</v>
      </c>
      <c r="F4" s="95" t="s">
        <v>762</v>
      </c>
      <c r="G4" s="95" t="s">
        <v>762</v>
      </c>
      <c r="H4" s="95" t="s">
        <v>762</v>
      </c>
      <c r="I4" s="95" t="s">
        <v>762</v>
      </c>
      <c r="J4" s="95" t="s">
        <v>762</v>
      </c>
      <c r="K4" s="95" t="s">
        <v>762</v>
      </c>
      <c r="L4" s="95" t="s">
        <v>762</v>
      </c>
      <c r="M4" s="95" t="s">
        <v>762</v>
      </c>
      <c r="N4" s="95" t="s">
        <v>762</v>
      </c>
      <c r="O4" s="95" t="s">
        <v>763</v>
      </c>
    </row>
    <row r="5" spans="1:20" ht="15.75">
      <c r="A5" s="96"/>
      <c r="B5" s="97"/>
      <c r="C5" s="97"/>
      <c r="D5" s="97"/>
      <c r="E5" s="97"/>
      <c r="F5" s="97"/>
      <c r="G5" s="97"/>
      <c r="H5" s="97"/>
      <c r="I5" s="97"/>
      <c r="J5" s="97"/>
      <c r="K5" s="97"/>
      <c r="L5" s="97"/>
      <c r="M5" s="97"/>
      <c r="N5" s="97"/>
      <c r="O5" s="97"/>
      <c r="P5" s="102"/>
      <c r="Q5" s="102"/>
      <c r="R5" s="102"/>
      <c r="S5" s="102"/>
      <c r="T5" s="102"/>
    </row>
    <row r="6" spans="1:20" ht="15.75">
      <c r="A6" s="98"/>
      <c r="B6" s="97"/>
      <c r="C6" s="97"/>
      <c r="D6" s="97"/>
      <c r="E6" s="97"/>
      <c r="F6" s="97"/>
      <c r="G6" s="97"/>
      <c r="H6" s="97"/>
      <c r="I6" s="97"/>
      <c r="J6" s="97"/>
      <c r="K6" s="97"/>
      <c r="L6" s="97"/>
      <c r="M6" s="97"/>
      <c r="N6" s="97"/>
      <c r="O6" s="103"/>
    </row>
    <row r="7" spans="1:20" ht="15.75">
      <c r="A7" s="99"/>
      <c r="B7" s="97"/>
      <c r="C7" s="97"/>
      <c r="D7" s="97"/>
      <c r="E7" s="97"/>
      <c r="F7" s="97"/>
      <c r="G7" s="97"/>
      <c r="H7" s="97"/>
      <c r="I7" s="104"/>
      <c r="J7" s="104"/>
      <c r="K7" s="104"/>
      <c r="L7" s="104"/>
      <c r="M7" s="104"/>
      <c r="N7" s="104"/>
      <c r="O7" s="103"/>
    </row>
    <row r="8" spans="1:20" ht="15.75">
      <c r="A8" s="98"/>
      <c r="B8" s="97"/>
      <c r="C8" s="97"/>
      <c r="D8" s="97"/>
      <c r="E8" s="97"/>
      <c r="F8" s="97"/>
      <c r="G8" s="97"/>
      <c r="H8" s="97"/>
      <c r="I8" s="104"/>
      <c r="J8" s="104"/>
      <c r="K8" s="104"/>
      <c r="L8" s="104"/>
      <c r="M8" s="104"/>
      <c r="N8" s="104"/>
      <c r="O8" s="103"/>
    </row>
    <row r="9" spans="1:20" ht="15.75">
      <c r="A9" s="99"/>
      <c r="B9" s="97"/>
      <c r="C9" s="97"/>
      <c r="D9" s="97"/>
      <c r="E9" s="97"/>
      <c r="F9" s="97"/>
      <c r="G9" s="97"/>
      <c r="H9" s="97"/>
      <c r="I9" s="97"/>
      <c r="J9" s="97"/>
      <c r="K9" s="97"/>
      <c r="L9" s="97"/>
      <c r="M9" s="97"/>
      <c r="N9" s="97"/>
      <c r="O9" s="103"/>
    </row>
    <row r="10" spans="1:20" ht="15.75">
      <c r="A10" s="99"/>
      <c r="B10" s="97"/>
      <c r="C10" s="97"/>
      <c r="D10" s="97"/>
      <c r="E10" s="97"/>
      <c r="F10" s="97"/>
      <c r="G10" s="97"/>
      <c r="H10" s="97"/>
      <c r="I10" s="104"/>
      <c r="J10" s="104"/>
      <c r="K10" s="104"/>
      <c r="L10" s="104"/>
      <c r="M10" s="104"/>
      <c r="N10" s="104"/>
      <c r="O10" s="103"/>
    </row>
    <row r="11" spans="1:20" ht="15.75">
      <c r="A11" s="99"/>
      <c r="B11" s="97"/>
      <c r="C11" s="97"/>
      <c r="D11" s="97"/>
      <c r="E11" s="97"/>
      <c r="F11" s="97"/>
      <c r="G11" s="97"/>
      <c r="H11" s="97"/>
      <c r="I11" s="104"/>
      <c r="J11" s="104"/>
      <c r="K11" s="104"/>
      <c r="L11" s="104"/>
      <c r="M11" s="104"/>
      <c r="N11" s="104"/>
      <c r="O11" s="103"/>
    </row>
    <row r="12" spans="1:20" ht="15.75">
      <c r="A12" s="99"/>
      <c r="B12" s="97"/>
      <c r="C12" s="97"/>
      <c r="D12" s="97"/>
      <c r="E12" s="97"/>
      <c r="F12" s="97"/>
      <c r="G12" s="97"/>
      <c r="H12" s="97"/>
      <c r="I12" s="103"/>
      <c r="J12" s="103"/>
      <c r="K12" s="103"/>
      <c r="L12" s="103"/>
      <c r="M12" s="103"/>
      <c r="N12" s="103"/>
      <c r="O12" s="103"/>
    </row>
    <row r="13" spans="1:20" ht="15.75">
      <c r="A13" s="100"/>
      <c r="B13" s="97"/>
      <c r="C13" s="97"/>
      <c r="D13" s="97"/>
      <c r="E13" s="97"/>
      <c r="F13" s="97"/>
      <c r="G13" s="97"/>
      <c r="H13" s="97"/>
      <c r="I13" s="103"/>
      <c r="J13" s="103"/>
      <c r="K13" s="103"/>
      <c r="L13" s="103"/>
      <c r="M13" s="103"/>
      <c r="N13" s="103"/>
      <c r="O13" s="103"/>
    </row>
    <row r="14" spans="1:20" ht="15.75">
      <c r="A14" s="100"/>
      <c r="B14" s="97"/>
      <c r="C14" s="97"/>
      <c r="D14" s="97"/>
      <c r="E14" s="97"/>
      <c r="F14" s="97"/>
      <c r="G14" s="97"/>
      <c r="H14" s="97"/>
      <c r="I14" s="103"/>
      <c r="J14" s="103"/>
      <c r="K14" s="103"/>
      <c r="L14" s="103"/>
      <c r="M14" s="103"/>
      <c r="N14" s="103"/>
      <c r="O14" s="103"/>
    </row>
    <row r="15" spans="1:20" ht="15.75">
      <c r="A15" s="100"/>
      <c r="B15" s="97"/>
      <c r="C15" s="97"/>
      <c r="D15" s="97"/>
      <c r="E15" s="97"/>
      <c r="F15" s="97"/>
      <c r="G15" s="97"/>
      <c r="H15" s="97"/>
      <c r="I15" s="103"/>
      <c r="J15" s="103"/>
      <c r="K15" s="103"/>
      <c r="L15" s="103"/>
      <c r="M15" s="103"/>
      <c r="N15" s="103"/>
      <c r="O15" s="103"/>
    </row>
    <row r="16" spans="1:20" ht="15.75">
      <c r="A16" s="100"/>
      <c r="B16" s="97"/>
      <c r="C16" s="97"/>
      <c r="D16" s="97"/>
      <c r="E16" s="97"/>
      <c r="F16" s="97"/>
      <c r="G16" s="97"/>
      <c r="H16" s="97"/>
      <c r="I16" s="103"/>
      <c r="J16" s="103"/>
      <c r="K16" s="103"/>
      <c r="L16" s="103"/>
      <c r="M16" s="103"/>
      <c r="N16" s="103"/>
      <c r="O16" s="103"/>
    </row>
    <row r="17" spans="1:15" ht="15.75">
      <c r="A17" s="100"/>
      <c r="B17" s="97"/>
      <c r="C17" s="97"/>
      <c r="D17" s="97"/>
      <c r="E17" s="97"/>
      <c r="F17" s="97"/>
      <c r="G17" s="97"/>
      <c r="H17" s="97"/>
      <c r="I17" s="103"/>
      <c r="J17" s="103"/>
      <c r="K17" s="103"/>
      <c r="L17" s="103"/>
      <c r="M17" s="103"/>
      <c r="N17" s="103"/>
      <c r="O17" s="103"/>
    </row>
    <row r="18" spans="1:15" ht="15.75">
      <c r="A18" s="101"/>
      <c r="B18" s="97"/>
      <c r="C18" s="97"/>
      <c r="D18" s="97"/>
      <c r="E18" s="97"/>
      <c r="F18" s="97"/>
      <c r="G18" s="97"/>
      <c r="H18" s="97"/>
      <c r="I18" s="103"/>
      <c r="J18" s="103"/>
      <c r="K18" s="103"/>
      <c r="L18" s="103"/>
      <c r="M18" s="103"/>
      <c r="N18" s="103"/>
      <c r="O18" s="103"/>
    </row>
    <row r="19" spans="1:15" ht="15.75">
      <c r="A19" s="100"/>
      <c r="B19" s="97"/>
      <c r="C19" s="97"/>
      <c r="D19" s="97"/>
      <c r="E19" s="97"/>
      <c r="F19" s="97"/>
      <c r="G19" s="97"/>
      <c r="H19" s="97"/>
      <c r="I19" s="103"/>
      <c r="J19" s="103"/>
      <c r="K19" s="103"/>
      <c r="L19" s="103"/>
      <c r="M19" s="103"/>
      <c r="N19" s="103"/>
      <c r="O19" s="103"/>
    </row>
    <row r="20" spans="1:15" ht="29.25" customHeight="1">
      <c r="A20" s="418" t="s">
        <v>764</v>
      </c>
      <c r="B20" s="419"/>
      <c r="C20" s="419"/>
      <c r="D20" s="419"/>
      <c r="E20" s="419"/>
      <c r="F20" s="419"/>
      <c r="G20" s="419"/>
      <c r="H20" s="419"/>
      <c r="I20" s="419"/>
      <c r="J20" s="419"/>
      <c r="K20" s="419"/>
      <c r="L20" s="419"/>
      <c r="M20" s="419"/>
      <c r="N20" s="419"/>
      <c r="O20" s="419"/>
    </row>
  </sheetData>
  <mergeCells count="3">
    <mergeCell ref="A2:O2"/>
    <mergeCell ref="A3:O3"/>
    <mergeCell ref="A20:O20"/>
  </mergeCells>
  <phoneticPr fontId="0" type="noConversion"/>
  <pageMargins left="0.7" right="0.7" top="0.75" bottom="0.75" header="0.3" footer="0.3"/>
  <pageSetup paperSize="9" scale="81" fitToHeight="0" orientation="landscape" r:id="rId1"/>
</worksheet>
</file>

<file path=xl/worksheets/sheet36.xml><?xml version="1.0" encoding="utf-8"?>
<worksheet xmlns="http://schemas.openxmlformats.org/spreadsheetml/2006/main" xmlns:r="http://schemas.openxmlformats.org/officeDocument/2006/relationships">
  <sheetPr codeName="Sheet36">
    <pageSetUpPr fitToPage="1"/>
  </sheetPr>
  <dimension ref="A1:IS12"/>
  <sheetViews>
    <sheetView view="pageBreakPreview" zoomScale="115" workbookViewId="0">
      <selection activeCell="E17" sqref="E17"/>
    </sheetView>
  </sheetViews>
  <sheetFormatPr defaultColWidth="9" defaultRowHeight="15"/>
  <cols>
    <col min="1" max="1" width="66.1640625" style="10" customWidth="1"/>
    <col min="2" max="2" width="22.83203125" style="80" customWidth="1"/>
    <col min="3" max="3" width="25" style="81" customWidth="1"/>
    <col min="4" max="4" width="9.33203125" style="10"/>
    <col min="5" max="5" width="15.5" style="10" customWidth="1"/>
    <col min="6" max="256" width="9.33203125" style="10"/>
    <col min="257" max="257" width="66.1640625" style="10" customWidth="1"/>
    <col min="258" max="258" width="22.83203125" style="10" customWidth="1"/>
    <col min="259" max="259" width="25" style="10" customWidth="1"/>
    <col min="260" max="260" width="9.33203125" style="10"/>
    <col min="261" max="261" width="15.5" style="10" customWidth="1"/>
    <col min="262" max="512" width="9.33203125" style="10"/>
    <col min="513" max="513" width="66.1640625" style="10" customWidth="1"/>
    <col min="514" max="514" width="22.83203125" style="10" customWidth="1"/>
    <col min="515" max="515" width="25" style="10" customWidth="1"/>
    <col min="516" max="516" width="9.33203125" style="10"/>
    <col min="517" max="517" width="15.5" style="10" customWidth="1"/>
    <col min="518" max="768" width="9.33203125" style="10"/>
    <col min="769" max="769" width="66.1640625" style="10" customWidth="1"/>
    <col min="770" max="770" width="22.83203125" style="10" customWidth="1"/>
    <col min="771" max="771" width="25" style="10" customWidth="1"/>
    <col min="772" max="772" width="9.33203125" style="10"/>
    <col min="773" max="773" width="15.5" style="10" customWidth="1"/>
    <col min="774" max="1024" width="9.33203125" style="10"/>
    <col min="1025" max="1025" width="66.1640625" style="10" customWidth="1"/>
    <col min="1026" max="1026" width="22.83203125" style="10" customWidth="1"/>
    <col min="1027" max="1027" width="25" style="10" customWidth="1"/>
    <col min="1028" max="1028" width="9.33203125" style="10"/>
    <col min="1029" max="1029" width="15.5" style="10" customWidth="1"/>
    <col min="1030" max="1280" width="9.33203125" style="10"/>
    <col min="1281" max="1281" width="66.1640625" style="10" customWidth="1"/>
    <col min="1282" max="1282" width="22.83203125" style="10" customWidth="1"/>
    <col min="1283" max="1283" width="25" style="10" customWidth="1"/>
    <col min="1284" max="1284" width="9.33203125" style="10"/>
    <col min="1285" max="1285" width="15.5" style="10" customWidth="1"/>
    <col min="1286" max="1536" width="9.33203125" style="10"/>
    <col min="1537" max="1537" width="66.1640625" style="10" customWidth="1"/>
    <col min="1538" max="1538" width="22.83203125" style="10" customWidth="1"/>
    <col min="1539" max="1539" width="25" style="10" customWidth="1"/>
    <col min="1540" max="1540" width="9.33203125" style="10"/>
    <col min="1541" max="1541" width="15.5" style="10" customWidth="1"/>
    <col min="1542" max="1792" width="9.33203125" style="10"/>
    <col min="1793" max="1793" width="66.1640625" style="10" customWidth="1"/>
    <col min="1794" max="1794" width="22.83203125" style="10" customWidth="1"/>
    <col min="1795" max="1795" width="25" style="10" customWidth="1"/>
    <col min="1796" max="1796" width="9.33203125" style="10"/>
    <col min="1797" max="1797" width="15.5" style="10" customWidth="1"/>
    <col min="1798" max="2048" width="9.33203125" style="10"/>
    <col min="2049" max="2049" width="66.1640625" style="10" customWidth="1"/>
    <col min="2050" max="2050" width="22.83203125" style="10" customWidth="1"/>
    <col min="2051" max="2051" width="25" style="10" customWidth="1"/>
    <col min="2052" max="2052" width="9.33203125" style="10"/>
    <col min="2053" max="2053" width="15.5" style="10" customWidth="1"/>
    <col min="2054" max="2304" width="9.33203125" style="10"/>
    <col min="2305" max="2305" width="66.1640625" style="10" customWidth="1"/>
    <col min="2306" max="2306" width="22.83203125" style="10" customWidth="1"/>
    <col min="2307" max="2307" width="25" style="10" customWidth="1"/>
    <col min="2308" max="2308" width="9.33203125" style="10"/>
    <col min="2309" max="2309" width="15.5" style="10" customWidth="1"/>
    <col min="2310" max="2560" width="9.33203125" style="10"/>
    <col min="2561" max="2561" width="66.1640625" style="10" customWidth="1"/>
    <col min="2562" max="2562" width="22.83203125" style="10" customWidth="1"/>
    <col min="2563" max="2563" width="25" style="10" customWidth="1"/>
    <col min="2564" max="2564" width="9.33203125" style="10"/>
    <col min="2565" max="2565" width="15.5" style="10" customWidth="1"/>
    <col min="2566" max="2816" width="9.33203125" style="10"/>
    <col min="2817" max="2817" width="66.1640625" style="10" customWidth="1"/>
    <col min="2818" max="2818" width="22.83203125" style="10" customWidth="1"/>
    <col min="2819" max="2819" width="25" style="10" customWidth="1"/>
    <col min="2820" max="2820" width="9.33203125" style="10"/>
    <col min="2821" max="2821" width="15.5" style="10" customWidth="1"/>
    <col min="2822" max="3072" width="9.33203125" style="10"/>
    <col min="3073" max="3073" width="66.1640625" style="10" customWidth="1"/>
    <col min="3074" max="3074" width="22.83203125" style="10" customWidth="1"/>
    <col min="3075" max="3075" width="25" style="10" customWidth="1"/>
    <col min="3076" max="3076" width="9.33203125" style="10"/>
    <col min="3077" max="3077" width="15.5" style="10" customWidth="1"/>
    <col min="3078" max="3328" width="9.33203125" style="10"/>
    <col min="3329" max="3329" width="66.1640625" style="10" customWidth="1"/>
    <col min="3330" max="3330" width="22.83203125" style="10" customWidth="1"/>
    <col min="3331" max="3331" width="25" style="10" customWidth="1"/>
    <col min="3332" max="3332" width="9.33203125" style="10"/>
    <col min="3333" max="3333" width="15.5" style="10" customWidth="1"/>
    <col min="3334" max="3584" width="9.33203125" style="10"/>
    <col min="3585" max="3585" width="66.1640625" style="10" customWidth="1"/>
    <col min="3586" max="3586" width="22.83203125" style="10" customWidth="1"/>
    <col min="3587" max="3587" width="25" style="10" customWidth="1"/>
    <col min="3588" max="3588" width="9.33203125" style="10"/>
    <col min="3589" max="3589" width="15.5" style="10" customWidth="1"/>
    <col min="3590" max="3840" width="9.33203125" style="10"/>
    <col min="3841" max="3841" width="66.1640625" style="10" customWidth="1"/>
    <col min="3842" max="3842" width="22.83203125" style="10" customWidth="1"/>
    <col min="3843" max="3843" width="25" style="10" customWidth="1"/>
    <col min="3844" max="3844" width="9.33203125" style="10"/>
    <col min="3845" max="3845" width="15.5" style="10" customWidth="1"/>
    <col min="3846" max="4096" width="9.33203125" style="10"/>
    <col min="4097" max="4097" width="66.1640625" style="10" customWidth="1"/>
    <col min="4098" max="4098" width="22.83203125" style="10" customWidth="1"/>
    <col min="4099" max="4099" width="25" style="10" customWidth="1"/>
    <col min="4100" max="4100" width="9.33203125" style="10"/>
    <col min="4101" max="4101" width="15.5" style="10" customWidth="1"/>
    <col min="4102" max="4352" width="9.33203125" style="10"/>
    <col min="4353" max="4353" width="66.1640625" style="10" customWidth="1"/>
    <col min="4354" max="4354" width="22.83203125" style="10" customWidth="1"/>
    <col min="4355" max="4355" width="25" style="10" customWidth="1"/>
    <col min="4356" max="4356" width="9.33203125" style="10"/>
    <col min="4357" max="4357" width="15.5" style="10" customWidth="1"/>
    <col min="4358" max="4608" width="9.33203125" style="10"/>
    <col min="4609" max="4609" width="66.1640625" style="10" customWidth="1"/>
    <col min="4610" max="4610" width="22.83203125" style="10" customWidth="1"/>
    <col min="4611" max="4611" width="25" style="10" customWidth="1"/>
    <col min="4612" max="4612" width="9.33203125" style="10"/>
    <col min="4613" max="4613" width="15.5" style="10" customWidth="1"/>
    <col min="4614" max="4864" width="9.33203125" style="10"/>
    <col min="4865" max="4865" width="66.1640625" style="10" customWidth="1"/>
    <col min="4866" max="4866" width="22.83203125" style="10" customWidth="1"/>
    <col min="4867" max="4867" width="25" style="10" customWidth="1"/>
    <col min="4868" max="4868" width="9.33203125" style="10"/>
    <col min="4869" max="4869" width="15.5" style="10" customWidth="1"/>
    <col min="4870" max="5120" width="9.33203125" style="10"/>
    <col min="5121" max="5121" width="66.1640625" style="10" customWidth="1"/>
    <col min="5122" max="5122" width="22.83203125" style="10" customWidth="1"/>
    <col min="5123" max="5123" width="25" style="10" customWidth="1"/>
    <col min="5124" max="5124" width="9.33203125" style="10"/>
    <col min="5125" max="5125" width="15.5" style="10" customWidth="1"/>
    <col min="5126" max="5376" width="9.33203125" style="10"/>
    <col min="5377" max="5377" width="66.1640625" style="10" customWidth="1"/>
    <col min="5378" max="5378" width="22.83203125" style="10" customWidth="1"/>
    <col min="5379" max="5379" width="25" style="10" customWidth="1"/>
    <col min="5380" max="5380" width="9.33203125" style="10"/>
    <col min="5381" max="5381" width="15.5" style="10" customWidth="1"/>
    <col min="5382" max="5632" width="9.33203125" style="10"/>
    <col min="5633" max="5633" width="66.1640625" style="10" customWidth="1"/>
    <col min="5634" max="5634" width="22.83203125" style="10" customWidth="1"/>
    <col min="5635" max="5635" width="25" style="10" customWidth="1"/>
    <col min="5636" max="5636" width="9.33203125" style="10"/>
    <col min="5637" max="5637" width="15.5" style="10" customWidth="1"/>
    <col min="5638" max="5888" width="9.33203125" style="10"/>
    <col min="5889" max="5889" width="66.1640625" style="10" customWidth="1"/>
    <col min="5890" max="5890" width="22.83203125" style="10" customWidth="1"/>
    <col min="5891" max="5891" width="25" style="10" customWidth="1"/>
    <col min="5892" max="5892" width="9.33203125" style="10"/>
    <col min="5893" max="5893" width="15.5" style="10" customWidth="1"/>
    <col min="5894" max="6144" width="9.33203125" style="10"/>
    <col min="6145" max="6145" width="66.1640625" style="10" customWidth="1"/>
    <col min="6146" max="6146" width="22.83203125" style="10" customWidth="1"/>
    <col min="6147" max="6147" width="25" style="10" customWidth="1"/>
    <col min="6148" max="6148" width="9.33203125" style="10"/>
    <col min="6149" max="6149" width="15.5" style="10" customWidth="1"/>
    <col min="6150" max="6400" width="9.33203125" style="10"/>
    <col min="6401" max="6401" width="66.1640625" style="10" customWidth="1"/>
    <col min="6402" max="6402" width="22.83203125" style="10" customWidth="1"/>
    <col min="6403" max="6403" width="25" style="10" customWidth="1"/>
    <col min="6404" max="6404" width="9.33203125" style="10"/>
    <col min="6405" max="6405" width="15.5" style="10" customWidth="1"/>
    <col min="6406" max="6656" width="9.33203125" style="10"/>
    <col min="6657" max="6657" width="66.1640625" style="10" customWidth="1"/>
    <col min="6658" max="6658" width="22.83203125" style="10" customWidth="1"/>
    <col min="6659" max="6659" width="25" style="10" customWidth="1"/>
    <col min="6660" max="6660" width="9.33203125" style="10"/>
    <col min="6661" max="6661" width="15.5" style="10" customWidth="1"/>
    <col min="6662" max="6912" width="9.33203125" style="10"/>
    <col min="6913" max="6913" width="66.1640625" style="10" customWidth="1"/>
    <col min="6914" max="6914" width="22.83203125" style="10" customWidth="1"/>
    <col min="6915" max="6915" width="25" style="10" customWidth="1"/>
    <col min="6916" max="6916" width="9.33203125" style="10"/>
    <col min="6917" max="6917" width="15.5" style="10" customWidth="1"/>
    <col min="6918" max="7168" width="9.33203125" style="10"/>
    <col min="7169" max="7169" width="66.1640625" style="10" customWidth="1"/>
    <col min="7170" max="7170" width="22.83203125" style="10" customWidth="1"/>
    <col min="7171" max="7171" width="25" style="10" customWidth="1"/>
    <col min="7172" max="7172" width="9.33203125" style="10"/>
    <col min="7173" max="7173" width="15.5" style="10" customWidth="1"/>
    <col min="7174" max="7424" width="9.33203125" style="10"/>
    <col min="7425" max="7425" width="66.1640625" style="10" customWidth="1"/>
    <col min="7426" max="7426" width="22.83203125" style="10" customWidth="1"/>
    <col min="7427" max="7427" width="25" style="10" customWidth="1"/>
    <col min="7428" max="7428" width="9.33203125" style="10"/>
    <col min="7429" max="7429" width="15.5" style="10" customWidth="1"/>
    <col min="7430" max="7680" width="9.33203125" style="10"/>
    <col min="7681" max="7681" width="66.1640625" style="10" customWidth="1"/>
    <col min="7682" max="7682" width="22.83203125" style="10" customWidth="1"/>
    <col min="7683" max="7683" width="25" style="10" customWidth="1"/>
    <col min="7684" max="7684" width="9.33203125" style="10"/>
    <col min="7685" max="7685" width="15.5" style="10" customWidth="1"/>
    <col min="7686" max="7936" width="9.33203125" style="10"/>
    <col min="7937" max="7937" width="66.1640625" style="10" customWidth="1"/>
    <col min="7938" max="7938" width="22.83203125" style="10" customWidth="1"/>
    <col min="7939" max="7939" width="25" style="10" customWidth="1"/>
    <col min="7940" max="7940" width="9.33203125" style="10"/>
    <col min="7941" max="7941" width="15.5" style="10" customWidth="1"/>
    <col min="7942" max="8192" width="9.33203125" style="10"/>
    <col min="8193" max="8193" width="66.1640625" style="10" customWidth="1"/>
    <col min="8194" max="8194" width="22.83203125" style="10" customWidth="1"/>
    <col min="8195" max="8195" width="25" style="10" customWidth="1"/>
    <col min="8196" max="8196" width="9.33203125" style="10"/>
    <col min="8197" max="8197" width="15.5" style="10" customWidth="1"/>
    <col min="8198" max="8448" width="9.33203125" style="10"/>
    <col min="8449" max="8449" width="66.1640625" style="10" customWidth="1"/>
    <col min="8450" max="8450" width="22.83203125" style="10" customWidth="1"/>
    <col min="8451" max="8451" width="25" style="10" customWidth="1"/>
    <col min="8452" max="8452" width="9.33203125" style="10"/>
    <col min="8453" max="8453" width="15.5" style="10" customWidth="1"/>
    <col min="8454" max="8704" width="9.33203125" style="10"/>
    <col min="8705" max="8705" width="66.1640625" style="10" customWidth="1"/>
    <col min="8706" max="8706" width="22.83203125" style="10" customWidth="1"/>
    <col min="8707" max="8707" width="25" style="10" customWidth="1"/>
    <col min="8708" max="8708" width="9.33203125" style="10"/>
    <col min="8709" max="8709" width="15.5" style="10" customWidth="1"/>
    <col min="8710" max="8960" width="9.33203125" style="10"/>
    <col min="8961" max="8961" width="66.1640625" style="10" customWidth="1"/>
    <col min="8962" max="8962" width="22.83203125" style="10" customWidth="1"/>
    <col min="8963" max="8963" width="25" style="10" customWidth="1"/>
    <col min="8964" max="8964" width="9.33203125" style="10"/>
    <col min="8965" max="8965" width="15.5" style="10" customWidth="1"/>
    <col min="8966" max="9216" width="9.33203125" style="10"/>
    <col min="9217" max="9217" width="66.1640625" style="10" customWidth="1"/>
    <col min="9218" max="9218" width="22.83203125" style="10" customWidth="1"/>
    <col min="9219" max="9219" width="25" style="10" customWidth="1"/>
    <col min="9220" max="9220" width="9.33203125" style="10"/>
    <col min="9221" max="9221" width="15.5" style="10" customWidth="1"/>
    <col min="9222" max="9472" width="9.33203125" style="10"/>
    <col min="9473" max="9473" width="66.1640625" style="10" customWidth="1"/>
    <col min="9474" max="9474" width="22.83203125" style="10" customWidth="1"/>
    <col min="9475" max="9475" width="25" style="10" customWidth="1"/>
    <col min="9476" max="9476" width="9.33203125" style="10"/>
    <col min="9477" max="9477" width="15.5" style="10" customWidth="1"/>
    <col min="9478" max="9728" width="9.33203125" style="10"/>
    <col min="9729" max="9729" width="66.1640625" style="10" customWidth="1"/>
    <col min="9730" max="9730" width="22.83203125" style="10" customWidth="1"/>
    <col min="9731" max="9731" width="25" style="10" customWidth="1"/>
    <col min="9732" max="9732" width="9.33203125" style="10"/>
    <col min="9733" max="9733" width="15.5" style="10" customWidth="1"/>
    <col min="9734" max="9984" width="9.33203125" style="10"/>
    <col min="9985" max="9985" width="66.1640625" style="10" customWidth="1"/>
    <col min="9986" max="9986" width="22.83203125" style="10" customWidth="1"/>
    <col min="9987" max="9987" width="25" style="10" customWidth="1"/>
    <col min="9988" max="9988" width="9.33203125" style="10"/>
    <col min="9989" max="9989" width="15.5" style="10" customWidth="1"/>
    <col min="9990" max="10240" width="9.33203125" style="10"/>
    <col min="10241" max="10241" width="66.1640625" style="10" customWidth="1"/>
    <col min="10242" max="10242" width="22.83203125" style="10" customWidth="1"/>
    <col min="10243" max="10243" width="25" style="10" customWidth="1"/>
    <col min="10244" max="10244" width="9.33203125" style="10"/>
    <col min="10245" max="10245" width="15.5" style="10" customWidth="1"/>
    <col min="10246" max="10496" width="9.33203125" style="10"/>
    <col min="10497" max="10497" width="66.1640625" style="10" customWidth="1"/>
    <col min="10498" max="10498" width="22.83203125" style="10" customWidth="1"/>
    <col min="10499" max="10499" width="25" style="10" customWidth="1"/>
    <col min="10500" max="10500" width="9.33203125" style="10"/>
    <col min="10501" max="10501" width="15.5" style="10" customWidth="1"/>
    <col min="10502" max="10752" width="9.33203125" style="10"/>
    <col min="10753" max="10753" width="66.1640625" style="10" customWidth="1"/>
    <col min="10754" max="10754" width="22.83203125" style="10" customWidth="1"/>
    <col min="10755" max="10755" width="25" style="10" customWidth="1"/>
    <col min="10756" max="10756" width="9.33203125" style="10"/>
    <col min="10757" max="10757" width="15.5" style="10" customWidth="1"/>
    <col min="10758" max="11008" width="9.33203125" style="10"/>
    <col min="11009" max="11009" width="66.1640625" style="10" customWidth="1"/>
    <col min="11010" max="11010" width="22.83203125" style="10" customWidth="1"/>
    <col min="11011" max="11011" width="25" style="10" customWidth="1"/>
    <col min="11012" max="11012" width="9.33203125" style="10"/>
    <col min="11013" max="11013" width="15.5" style="10" customWidth="1"/>
    <col min="11014" max="11264" width="9.33203125" style="10"/>
    <col min="11265" max="11265" width="66.1640625" style="10" customWidth="1"/>
    <col min="11266" max="11266" width="22.83203125" style="10" customWidth="1"/>
    <col min="11267" max="11267" width="25" style="10" customWidth="1"/>
    <col min="11268" max="11268" width="9.33203125" style="10"/>
    <col min="11269" max="11269" width="15.5" style="10" customWidth="1"/>
    <col min="11270" max="11520" width="9.33203125" style="10"/>
    <col min="11521" max="11521" width="66.1640625" style="10" customWidth="1"/>
    <col min="11522" max="11522" width="22.83203125" style="10" customWidth="1"/>
    <col min="11523" max="11523" width="25" style="10" customWidth="1"/>
    <col min="11524" max="11524" width="9.33203125" style="10"/>
    <col min="11525" max="11525" width="15.5" style="10" customWidth="1"/>
    <col min="11526" max="11776" width="9.33203125" style="10"/>
    <col min="11777" max="11777" width="66.1640625" style="10" customWidth="1"/>
    <col min="11778" max="11778" width="22.83203125" style="10" customWidth="1"/>
    <col min="11779" max="11779" width="25" style="10" customWidth="1"/>
    <col min="11780" max="11780" width="9.33203125" style="10"/>
    <col min="11781" max="11781" width="15.5" style="10" customWidth="1"/>
    <col min="11782" max="12032" width="9.33203125" style="10"/>
    <col min="12033" max="12033" width="66.1640625" style="10" customWidth="1"/>
    <col min="12034" max="12034" width="22.83203125" style="10" customWidth="1"/>
    <col min="12035" max="12035" width="25" style="10" customWidth="1"/>
    <col min="12036" max="12036" width="9.33203125" style="10"/>
    <col min="12037" max="12037" width="15.5" style="10" customWidth="1"/>
    <col min="12038" max="12288" width="9.33203125" style="10"/>
    <col min="12289" max="12289" width="66.1640625" style="10" customWidth="1"/>
    <col min="12290" max="12290" width="22.83203125" style="10" customWidth="1"/>
    <col min="12291" max="12291" width="25" style="10" customWidth="1"/>
    <col min="12292" max="12292" width="9.33203125" style="10"/>
    <col min="12293" max="12293" width="15.5" style="10" customWidth="1"/>
    <col min="12294" max="12544" width="9.33203125" style="10"/>
    <col min="12545" max="12545" width="66.1640625" style="10" customWidth="1"/>
    <col min="12546" max="12546" width="22.83203125" style="10" customWidth="1"/>
    <col min="12547" max="12547" width="25" style="10" customWidth="1"/>
    <col min="12548" max="12548" width="9.33203125" style="10"/>
    <col min="12549" max="12549" width="15.5" style="10" customWidth="1"/>
    <col min="12550" max="12800" width="9.33203125" style="10"/>
    <col min="12801" max="12801" width="66.1640625" style="10" customWidth="1"/>
    <col min="12802" max="12802" width="22.83203125" style="10" customWidth="1"/>
    <col min="12803" max="12803" width="25" style="10" customWidth="1"/>
    <col min="12804" max="12804" width="9.33203125" style="10"/>
    <col min="12805" max="12805" width="15.5" style="10" customWidth="1"/>
    <col min="12806" max="13056" width="9.33203125" style="10"/>
    <col min="13057" max="13057" width="66.1640625" style="10" customWidth="1"/>
    <col min="13058" max="13058" width="22.83203125" style="10" customWidth="1"/>
    <col min="13059" max="13059" width="25" style="10" customWidth="1"/>
    <col min="13060" max="13060" width="9.33203125" style="10"/>
    <col min="13061" max="13061" width="15.5" style="10" customWidth="1"/>
    <col min="13062" max="13312" width="9.33203125" style="10"/>
    <col min="13313" max="13313" width="66.1640625" style="10" customWidth="1"/>
    <col min="13314" max="13314" width="22.83203125" style="10" customWidth="1"/>
    <col min="13315" max="13315" width="25" style="10" customWidth="1"/>
    <col min="13316" max="13316" width="9.33203125" style="10"/>
    <col min="13317" max="13317" width="15.5" style="10" customWidth="1"/>
    <col min="13318" max="13568" width="9.33203125" style="10"/>
    <col min="13569" max="13569" width="66.1640625" style="10" customWidth="1"/>
    <col min="13570" max="13570" width="22.83203125" style="10" customWidth="1"/>
    <col min="13571" max="13571" width="25" style="10" customWidth="1"/>
    <col min="13572" max="13572" width="9.33203125" style="10"/>
    <col min="13573" max="13573" width="15.5" style="10" customWidth="1"/>
    <col min="13574" max="13824" width="9.33203125" style="10"/>
    <col min="13825" max="13825" width="66.1640625" style="10" customWidth="1"/>
    <col min="13826" max="13826" width="22.83203125" style="10" customWidth="1"/>
    <col min="13827" max="13827" width="25" style="10" customWidth="1"/>
    <col min="13828" max="13828" width="9.33203125" style="10"/>
    <col min="13829" max="13829" width="15.5" style="10" customWidth="1"/>
    <col min="13830" max="14080" width="9.33203125" style="10"/>
    <col min="14081" max="14081" width="66.1640625" style="10" customWidth="1"/>
    <col min="14082" max="14082" width="22.83203125" style="10" customWidth="1"/>
    <col min="14083" max="14083" width="25" style="10" customWidth="1"/>
    <col min="14084" max="14084" width="9.33203125" style="10"/>
    <col min="14085" max="14085" width="15.5" style="10" customWidth="1"/>
    <col min="14086" max="14336" width="9.33203125" style="10"/>
    <col min="14337" max="14337" width="66.1640625" style="10" customWidth="1"/>
    <col min="14338" max="14338" width="22.83203125" style="10" customWidth="1"/>
    <col min="14339" max="14339" width="25" style="10" customWidth="1"/>
    <col min="14340" max="14340" width="9.33203125" style="10"/>
    <col min="14341" max="14341" width="15.5" style="10" customWidth="1"/>
    <col min="14342" max="14592" width="9.33203125" style="10"/>
    <col min="14593" max="14593" width="66.1640625" style="10" customWidth="1"/>
    <col min="14594" max="14594" width="22.83203125" style="10" customWidth="1"/>
    <col min="14595" max="14595" width="25" style="10" customWidth="1"/>
    <col min="14596" max="14596" width="9.33203125" style="10"/>
    <col min="14597" max="14597" width="15.5" style="10" customWidth="1"/>
    <col min="14598" max="14848" width="9.33203125" style="10"/>
    <col min="14849" max="14849" width="66.1640625" style="10" customWidth="1"/>
    <col min="14850" max="14850" width="22.83203125" style="10" customWidth="1"/>
    <col min="14851" max="14851" width="25" style="10" customWidth="1"/>
    <col min="14852" max="14852" width="9.33203125" style="10"/>
    <col min="14853" max="14853" width="15.5" style="10" customWidth="1"/>
    <col min="14854" max="15104" width="9.33203125" style="10"/>
    <col min="15105" max="15105" width="66.1640625" style="10" customWidth="1"/>
    <col min="15106" max="15106" width="22.83203125" style="10" customWidth="1"/>
    <col min="15107" max="15107" width="25" style="10" customWidth="1"/>
    <col min="15108" max="15108" width="9.33203125" style="10"/>
    <col min="15109" max="15109" width="15.5" style="10" customWidth="1"/>
    <col min="15110" max="15360" width="9.33203125" style="10"/>
    <col min="15361" max="15361" width="66.1640625" style="10" customWidth="1"/>
    <col min="15362" max="15362" width="22.83203125" style="10" customWidth="1"/>
    <col min="15363" max="15363" width="25" style="10" customWidth="1"/>
    <col min="15364" max="15364" width="9.33203125" style="10"/>
    <col min="15365" max="15365" width="15.5" style="10" customWidth="1"/>
    <col min="15366" max="15616" width="9.33203125" style="10"/>
    <col min="15617" max="15617" width="66.1640625" style="10" customWidth="1"/>
    <col min="15618" max="15618" width="22.83203125" style="10" customWidth="1"/>
    <col min="15619" max="15619" width="25" style="10" customWidth="1"/>
    <col min="15620" max="15620" width="9.33203125" style="10"/>
    <col min="15621" max="15621" width="15.5" style="10" customWidth="1"/>
    <col min="15622" max="15872" width="9.33203125" style="10"/>
    <col min="15873" max="15873" width="66.1640625" style="10" customWidth="1"/>
    <col min="15874" max="15874" width="22.83203125" style="10" customWidth="1"/>
    <col min="15875" max="15875" width="25" style="10" customWidth="1"/>
    <col min="15876" max="15876" width="9.33203125" style="10"/>
    <col min="15877" max="15877" width="15.5" style="10" customWidth="1"/>
    <col min="15878" max="16128" width="9.33203125" style="10"/>
    <col min="16129" max="16129" width="66.1640625" style="10" customWidth="1"/>
    <col min="16130" max="16130" width="22.83203125" style="10" customWidth="1"/>
    <col min="16131" max="16131" width="25" style="10" customWidth="1"/>
    <col min="16132" max="16132" width="9.33203125" style="10"/>
    <col min="16133" max="16133" width="15.5" style="10" customWidth="1"/>
    <col min="16134" max="16384" width="9.33203125" style="10"/>
  </cols>
  <sheetData>
    <row r="1" spans="1:253">
      <c r="A1" s="404" t="s">
        <v>765</v>
      </c>
      <c r="B1" s="404"/>
      <c r="C1" s="404"/>
    </row>
    <row r="2" spans="1:253" ht="51.75" customHeight="1">
      <c r="A2" s="405" t="s">
        <v>766</v>
      </c>
      <c r="B2" s="420"/>
      <c r="C2" s="420"/>
    </row>
    <row r="3" spans="1:253" ht="15.75">
      <c r="A3" s="406" t="s">
        <v>35</v>
      </c>
      <c r="B3" s="406"/>
      <c r="C3" s="406"/>
    </row>
    <row r="4" spans="1:253" ht="18" customHeight="1">
      <c r="A4" s="82" t="s">
        <v>354</v>
      </c>
      <c r="B4" s="83" t="s">
        <v>271</v>
      </c>
      <c r="C4" s="83" t="s">
        <v>272</v>
      </c>
    </row>
    <row r="5" spans="1:253" ht="18" customHeight="1">
      <c r="A5" s="84" t="s">
        <v>767</v>
      </c>
      <c r="B5" s="85"/>
      <c r="C5" s="85"/>
    </row>
    <row r="6" spans="1:253" ht="18" customHeight="1">
      <c r="A6" s="86" t="s">
        <v>768</v>
      </c>
      <c r="B6" s="76"/>
      <c r="C6" s="76"/>
    </row>
    <row r="7" spans="1:253" ht="18" customHeight="1">
      <c r="A7" s="87" t="s">
        <v>769</v>
      </c>
      <c r="B7" s="76"/>
      <c r="C7" s="85"/>
    </row>
    <row r="8" spans="1:253" ht="18" customHeight="1">
      <c r="A8" s="87" t="s">
        <v>770</v>
      </c>
      <c r="B8" s="76"/>
      <c r="C8" s="85"/>
    </row>
    <row r="9" spans="1:253" ht="18" customHeight="1">
      <c r="A9" s="86" t="s">
        <v>771</v>
      </c>
      <c r="B9" s="76"/>
      <c r="C9" s="76"/>
    </row>
    <row r="10" spans="1:253" ht="18" customHeight="1">
      <c r="A10" s="87" t="s">
        <v>772</v>
      </c>
      <c r="B10" s="76"/>
      <c r="C10" s="76"/>
    </row>
    <row r="11" spans="1:253" ht="18" customHeight="1">
      <c r="A11" s="87" t="s">
        <v>770</v>
      </c>
      <c r="B11" s="76"/>
      <c r="C11" s="85"/>
    </row>
    <row r="12" spans="1:253" s="79" customFormat="1" ht="21.75" customHeight="1">
      <c r="A12" s="88" t="s">
        <v>754</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89"/>
      <c r="EG12" s="89"/>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89"/>
      <c r="FZ12" s="89"/>
      <c r="GA12" s="89"/>
      <c r="GB12" s="89"/>
      <c r="GC12" s="89"/>
      <c r="GD12" s="89"/>
      <c r="GE12" s="89"/>
      <c r="GF12" s="89"/>
      <c r="GG12" s="89"/>
      <c r="GH12" s="89"/>
      <c r="GI12" s="89"/>
      <c r="GJ12" s="89"/>
      <c r="GK12" s="89"/>
      <c r="GL12" s="89"/>
      <c r="GM12" s="89"/>
      <c r="GN12" s="89"/>
      <c r="GO12" s="89"/>
      <c r="GP12" s="89"/>
      <c r="GQ12" s="89"/>
      <c r="GR12" s="89"/>
      <c r="GS12" s="89"/>
      <c r="GT12" s="89"/>
      <c r="GU12" s="89"/>
      <c r="GV12" s="89"/>
      <c r="GW12" s="89"/>
      <c r="GX12" s="89"/>
      <c r="GY12" s="89"/>
      <c r="GZ12" s="89"/>
      <c r="HA12" s="89"/>
      <c r="HB12" s="89"/>
      <c r="HC12" s="89"/>
      <c r="HD12" s="89"/>
      <c r="HE12" s="89"/>
      <c r="HF12" s="89"/>
      <c r="HG12" s="89"/>
      <c r="HH12" s="89"/>
      <c r="HI12" s="89"/>
      <c r="HJ12" s="89"/>
      <c r="HK12" s="89"/>
      <c r="HL12" s="89"/>
      <c r="HM12" s="89"/>
      <c r="HN12" s="89"/>
      <c r="HO12" s="89"/>
      <c r="HP12" s="89"/>
      <c r="HQ12" s="89"/>
      <c r="HR12" s="89"/>
      <c r="HS12" s="89"/>
      <c r="HT12" s="89"/>
      <c r="HU12" s="89"/>
      <c r="HV12" s="89"/>
      <c r="HW12" s="89"/>
      <c r="HX12" s="89"/>
      <c r="HY12" s="89"/>
      <c r="HZ12" s="89"/>
      <c r="IA12" s="89"/>
      <c r="IB12" s="89"/>
      <c r="IC12" s="89"/>
      <c r="ID12" s="89"/>
      <c r="IE12" s="89"/>
      <c r="IF12" s="89"/>
      <c r="IG12" s="89"/>
      <c r="IH12" s="89"/>
      <c r="II12" s="89"/>
      <c r="IJ12" s="89"/>
      <c r="IK12" s="89"/>
      <c r="IL12" s="89"/>
      <c r="IM12" s="89"/>
      <c r="IN12" s="89"/>
      <c r="IO12" s="89"/>
      <c r="IP12" s="89"/>
      <c r="IQ12" s="89"/>
      <c r="IR12" s="89"/>
      <c r="IS12" s="89"/>
    </row>
  </sheetData>
  <mergeCells count="3">
    <mergeCell ref="A1:C1"/>
    <mergeCell ref="A2:C2"/>
    <mergeCell ref="A3:C3"/>
  </mergeCells>
  <phoneticPr fontId="0" type="noConversion"/>
  <pageMargins left="0.7" right="0.7" top="0.75" bottom="0.75" header="0.3" footer="0.3"/>
  <pageSetup paperSize="9" scale="94" fitToHeight="0" orientation="portrait" r:id="rId1"/>
</worksheet>
</file>

<file path=xl/worksheets/sheet37.xml><?xml version="1.0" encoding="utf-8"?>
<worksheet xmlns="http://schemas.openxmlformats.org/spreadsheetml/2006/main" xmlns:r="http://schemas.openxmlformats.org/officeDocument/2006/relationships">
  <sheetPr codeName="Sheet37">
    <pageSetUpPr fitToPage="1"/>
  </sheetPr>
  <dimension ref="A1:H19"/>
  <sheetViews>
    <sheetView view="pageBreakPreview" workbookViewId="0">
      <selection activeCell="B19" sqref="B19"/>
    </sheetView>
  </sheetViews>
  <sheetFormatPr defaultColWidth="9" defaultRowHeight="15.75"/>
  <cols>
    <col min="1" max="1" width="63.33203125" style="51" customWidth="1"/>
    <col min="2" max="2" width="28.33203125" style="51" customWidth="1"/>
    <col min="3" max="3" width="29.1640625" style="51" customWidth="1"/>
    <col min="4" max="4" width="4.33203125" style="51" customWidth="1"/>
    <col min="5" max="255" width="9.33203125" style="51"/>
    <col min="256" max="256" width="63.33203125" style="51" customWidth="1"/>
    <col min="257" max="257" width="28.33203125" style="51" customWidth="1"/>
    <col min="258" max="258" width="3.5" style="51" customWidth="1"/>
    <col min="259" max="259" width="29.1640625" style="51" customWidth="1"/>
    <col min="260" max="260" width="4.33203125" style="51" customWidth="1"/>
    <col min="261" max="511" width="9.33203125" style="51"/>
    <col min="512" max="512" width="63.33203125" style="51" customWidth="1"/>
    <col min="513" max="513" width="28.33203125" style="51" customWidth="1"/>
    <col min="514" max="514" width="3.5" style="51" customWidth="1"/>
    <col min="515" max="515" width="29.1640625" style="51" customWidth="1"/>
    <col min="516" max="516" width="4.33203125" style="51" customWidth="1"/>
    <col min="517" max="767" width="9.33203125" style="51"/>
    <col min="768" max="768" width="63.33203125" style="51" customWidth="1"/>
    <col min="769" max="769" width="28.33203125" style="51" customWidth="1"/>
    <col min="770" max="770" width="3.5" style="51" customWidth="1"/>
    <col min="771" max="771" width="29.1640625" style="51" customWidth="1"/>
    <col min="772" max="772" width="4.33203125" style="51" customWidth="1"/>
    <col min="773" max="1023" width="9.33203125" style="51"/>
    <col min="1024" max="1024" width="63.33203125" style="51" customWidth="1"/>
    <col min="1025" max="1025" width="28.33203125" style="51" customWidth="1"/>
    <col min="1026" max="1026" width="3.5" style="51" customWidth="1"/>
    <col min="1027" max="1027" width="29.1640625" style="51" customWidth="1"/>
    <col min="1028" max="1028" width="4.33203125" style="51" customWidth="1"/>
    <col min="1029" max="1279" width="9.33203125" style="51"/>
    <col min="1280" max="1280" width="63.33203125" style="51" customWidth="1"/>
    <col min="1281" max="1281" width="28.33203125" style="51" customWidth="1"/>
    <col min="1282" max="1282" width="3.5" style="51" customWidth="1"/>
    <col min="1283" max="1283" width="29.1640625" style="51" customWidth="1"/>
    <col min="1284" max="1284" width="4.33203125" style="51" customWidth="1"/>
    <col min="1285" max="1535" width="9.33203125" style="51"/>
    <col min="1536" max="1536" width="63.33203125" style="51" customWidth="1"/>
    <col min="1537" max="1537" width="28.33203125" style="51" customWidth="1"/>
    <col min="1538" max="1538" width="3.5" style="51" customWidth="1"/>
    <col min="1539" max="1539" width="29.1640625" style="51" customWidth="1"/>
    <col min="1540" max="1540" width="4.33203125" style="51" customWidth="1"/>
    <col min="1541" max="1791" width="9.33203125" style="51"/>
    <col min="1792" max="1792" width="63.33203125" style="51" customWidth="1"/>
    <col min="1793" max="1793" width="28.33203125" style="51" customWidth="1"/>
    <col min="1794" max="1794" width="3.5" style="51" customWidth="1"/>
    <col min="1795" max="1795" width="29.1640625" style="51" customWidth="1"/>
    <col min="1796" max="1796" width="4.33203125" style="51" customWidth="1"/>
    <col min="1797" max="2047" width="9.33203125" style="51"/>
    <col min="2048" max="2048" width="63.33203125" style="51" customWidth="1"/>
    <col min="2049" max="2049" width="28.33203125" style="51" customWidth="1"/>
    <col min="2050" max="2050" width="3.5" style="51" customWidth="1"/>
    <col min="2051" max="2051" width="29.1640625" style="51" customWidth="1"/>
    <col min="2052" max="2052" width="4.33203125" style="51" customWidth="1"/>
    <col min="2053" max="2303" width="9.33203125" style="51"/>
    <col min="2304" max="2304" width="63.33203125" style="51" customWidth="1"/>
    <col min="2305" max="2305" width="28.33203125" style="51" customWidth="1"/>
    <col min="2306" max="2306" width="3.5" style="51" customWidth="1"/>
    <col min="2307" max="2307" width="29.1640625" style="51" customWidth="1"/>
    <col min="2308" max="2308" width="4.33203125" style="51" customWidth="1"/>
    <col min="2309" max="2559" width="9.33203125" style="51"/>
    <col min="2560" max="2560" width="63.33203125" style="51" customWidth="1"/>
    <col min="2561" max="2561" width="28.33203125" style="51" customWidth="1"/>
    <col min="2562" max="2562" width="3.5" style="51" customWidth="1"/>
    <col min="2563" max="2563" width="29.1640625" style="51" customWidth="1"/>
    <col min="2564" max="2564" width="4.33203125" style="51" customWidth="1"/>
    <col min="2565" max="2815" width="9.33203125" style="51"/>
    <col min="2816" max="2816" width="63.33203125" style="51" customWidth="1"/>
    <col min="2817" max="2817" width="28.33203125" style="51" customWidth="1"/>
    <col min="2818" max="2818" width="3.5" style="51" customWidth="1"/>
    <col min="2819" max="2819" width="29.1640625" style="51" customWidth="1"/>
    <col min="2820" max="2820" width="4.33203125" style="51" customWidth="1"/>
    <col min="2821" max="3071" width="9.33203125" style="51"/>
    <col min="3072" max="3072" width="63.33203125" style="51" customWidth="1"/>
    <col min="3073" max="3073" width="28.33203125" style="51" customWidth="1"/>
    <col min="3074" max="3074" width="3.5" style="51" customWidth="1"/>
    <col min="3075" max="3075" width="29.1640625" style="51" customWidth="1"/>
    <col min="3076" max="3076" width="4.33203125" style="51" customWidth="1"/>
    <col min="3077" max="3327" width="9.33203125" style="51"/>
    <col min="3328" max="3328" width="63.33203125" style="51" customWidth="1"/>
    <col min="3329" max="3329" width="28.33203125" style="51" customWidth="1"/>
    <col min="3330" max="3330" width="3.5" style="51" customWidth="1"/>
    <col min="3331" max="3331" width="29.1640625" style="51" customWidth="1"/>
    <col min="3332" max="3332" width="4.33203125" style="51" customWidth="1"/>
    <col min="3333" max="3583" width="9.33203125" style="51"/>
    <col min="3584" max="3584" width="63.33203125" style="51" customWidth="1"/>
    <col min="3585" max="3585" width="28.33203125" style="51" customWidth="1"/>
    <col min="3586" max="3586" width="3.5" style="51" customWidth="1"/>
    <col min="3587" max="3587" width="29.1640625" style="51" customWidth="1"/>
    <col min="3588" max="3588" width="4.33203125" style="51" customWidth="1"/>
    <col min="3589" max="3839" width="9.33203125" style="51"/>
    <col min="3840" max="3840" width="63.33203125" style="51" customWidth="1"/>
    <col min="3841" max="3841" width="28.33203125" style="51" customWidth="1"/>
    <col min="3842" max="3842" width="3.5" style="51" customWidth="1"/>
    <col min="3843" max="3843" width="29.1640625" style="51" customWidth="1"/>
    <col min="3844" max="3844" width="4.33203125" style="51" customWidth="1"/>
    <col min="3845" max="4095" width="9.33203125" style="51"/>
    <col min="4096" max="4096" width="63.33203125" style="51" customWidth="1"/>
    <col min="4097" max="4097" width="28.33203125" style="51" customWidth="1"/>
    <col min="4098" max="4098" width="3.5" style="51" customWidth="1"/>
    <col min="4099" max="4099" width="29.1640625" style="51" customWidth="1"/>
    <col min="4100" max="4100" width="4.33203125" style="51" customWidth="1"/>
    <col min="4101" max="4351" width="9.33203125" style="51"/>
    <col min="4352" max="4352" width="63.33203125" style="51" customWidth="1"/>
    <col min="4353" max="4353" width="28.33203125" style="51" customWidth="1"/>
    <col min="4354" max="4354" width="3.5" style="51" customWidth="1"/>
    <col min="4355" max="4355" width="29.1640625" style="51" customWidth="1"/>
    <col min="4356" max="4356" width="4.33203125" style="51" customWidth="1"/>
    <col min="4357" max="4607" width="9.33203125" style="51"/>
    <col min="4608" max="4608" width="63.33203125" style="51" customWidth="1"/>
    <col min="4609" max="4609" width="28.33203125" style="51" customWidth="1"/>
    <col min="4610" max="4610" width="3.5" style="51" customWidth="1"/>
    <col min="4611" max="4611" width="29.1640625" style="51" customWidth="1"/>
    <col min="4612" max="4612" width="4.33203125" style="51" customWidth="1"/>
    <col min="4613" max="4863" width="9.33203125" style="51"/>
    <col min="4864" max="4864" width="63.33203125" style="51" customWidth="1"/>
    <col min="4865" max="4865" width="28.33203125" style="51" customWidth="1"/>
    <col min="4866" max="4866" width="3.5" style="51" customWidth="1"/>
    <col min="4867" max="4867" width="29.1640625" style="51" customWidth="1"/>
    <col min="4868" max="4868" width="4.33203125" style="51" customWidth="1"/>
    <col min="4869" max="5119" width="9.33203125" style="51"/>
    <col min="5120" max="5120" width="63.33203125" style="51" customWidth="1"/>
    <col min="5121" max="5121" width="28.33203125" style="51" customWidth="1"/>
    <col min="5122" max="5122" width="3.5" style="51" customWidth="1"/>
    <col min="5123" max="5123" width="29.1640625" style="51" customWidth="1"/>
    <col min="5124" max="5124" width="4.33203125" style="51" customWidth="1"/>
    <col min="5125" max="5375" width="9.33203125" style="51"/>
    <col min="5376" max="5376" width="63.33203125" style="51" customWidth="1"/>
    <col min="5377" max="5377" width="28.33203125" style="51" customWidth="1"/>
    <col min="5378" max="5378" width="3.5" style="51" customWidth="1"/>
    <col min="5379" max="5379" width="29.1640625" style="51" customWidth="1"/>
    <col min="5380" max="5380" width="4.33203125" style="51" customWidth="1"/>
    <col min="5381" max="5631" width="9.33203125" style="51"/>
    <col min="5632" max="5632" width="63.33203125" style="51" customWidth="1"/>
    <col min="5633" max="5633" width="28.33203125" style="51" customWidth="1"/>
    <col min="5634" max="5634" width="3.5" style="51" customWidth="1"/>
    <col min="5635" max="5635" width="29.1640625" style="51" customWidth="1"/>
    <col min="5636" max="5636" width="4.33203125" style="51" customWidth="1"/>
    <col min="5637" max="5887" width="9.33203125" style="51"/>
    <col min="5888" max="5888" width="63.33203125" style="51" customWidth="1"/>
    <col min="5889" max="5889" width="28.33203125" style="51" customWidth="1"/>
    <col min="5890" max="5890" width="3.5" style="51" customWidth="1"/>
    <col min="5891" max="5891" width="29.1640625" style="51" customWidth="1"/>
    <col min="5892" max="5892" width="4.33203125" style="51" customWidth="1"/>
    <col min="5893" max="6143" width="9.33203125" style="51"/>
    <col min="6144" max="6144" width="63.33203125" style="51" customWidth="1"/>
    <col min="6145" max="6145" width="28.33203125" style="51" customWidth="1"/>
    <col min="6146" max="6146" width="3.5" style="51" customWidth="1"/>
    <col min="6147" max="6147" width="29.1640625" style="51" customWidth="1"/>
    <col min="6148" max="6148" width="4.33203125" style="51" customWidth="1"/>
    <col min="6149" max="6399" width="9.33203125" style="51"/>
    <col min="6400" max="6400" width="63.33203125" style="51" customWidth="1"/>
    <col min="6401" max="6401" width="28.33203125" style="51" customWidth="1"/>
    <col min="6402" max="6402" width="3.5" style="51" customWidth="1"/>
    <col min="6403" max="6403" width="29.1640625" style="51" customWidth="1"/>
    <col min="6404" max="6404" width="4.33203125" style="51" customWidth="1"/>
    <col min="6405" max="6655" width="9.33203125" style="51"/>
    <col min="6656" max="6656" width="63.33203125" style="51" customWidth="1"/>
    <col min="6657" max="6657" width="28.33203125" style="51" customWidth="1"/>
    <col min="6658" max="6658" width="3.5" style="51" customWidth="1"/>
    <col min="6659" max="6659" width="29.1640625" style="51" customWidth="1"/>
    <col min="6660" max="6660" width="4.33203125" style="51" customWidth="1"/>
    <col min="6661" max="6911" width="9.33203125" style="51"/>
    <col min="6912" max="6912" width="63.33203125" style="51" customWidth="1"/>
    <col min="6913" max="6913" width="28.33203125" style="51" customWidth="1"/>
    <col min="6914" max="6914" width="3.5" style="51" customWidth="1"/>
    <col min="6915" max="6915" width="29.1640625" style="51" customWidth="1"/>
    <col min="6916" max="6916" width="4.33203125" style="51" customWidth="1"/>
    <col min="6917" max="7167" width="9.33203125" style="51"/>
    <col min="7168" max="7168" width="63.33203125" style="51" customWidth="1"/>
    <col min="7169" max="7169" width="28.33203125" style="51" customWidth="1"/>
    <col min="7170" max="7170" width="3.5" style="51" customWidth="1"/>
    <col min="7171" max="7171" width="29.1640625" style="51" customWidth="1"/>
    <col min="7172" max="7172" width="4.33203125" style="51" customWidth="1"/>
    <col min="7173" max="7423" width="9.33203125" style="51"/>
    <col min="7424" max="7424" width="63.33203125" style="51" customWidth="1"/>
    <col min="7425" max="7425" width="28.33203125" style="51" customWidth="1"/>
    <col min="7426" max="7426" width="3.5" style="51" customWidth="1"/>
    <col min="7427" max="7427" width="29.1640625" style="51" customWidth="1"/>
    <col min="7428" max="7428" width="4.33203125" style="51" customWidth="1"/>
    <col min="7429" max="7679" width="9.33203125" style="51"/>
    <col min="7680" max="7680" width="63.33203125" style="51" customWidth="1"/>
    <col min="7681" max="7681" width="28.33203125" style="51" customWidth="1"/>
    <col min="7682" max="7682" width="3.5" style="51" customWidth="1"/>
    <col min="7683" max="7683" width="29.1640625" style="51" customWidth="1"/>
    <col min="7684" max="7684" width="4.33203125" style="51" customWidth="1"/>
    <col min="7685" max="7935" width="9.33203125" style="51"/>
    <col min="7936" max="7936" width="63.33203125" style="51" customWidth="1"/>
    <col min="7937" max="7937" width="28.33203125" style="51" customWidth="1"/>
    <col min="7938" max="7938" width="3.5" style="51" customWidth="1"/>
    <col min="7939" max="7939" width="29.1640625" style="51" customWidth="1"/>
    <col min="7940" max="7940" width="4.33203125" style="51" customWidth="1"/>
    <col min="7941" max="8191" width="9.33203125" style="51"/>
    <col min="8192" max="8192" width="63.33203125" style="51" customWidth="1"/>
    <col min="8193" max="8193" width="28.33203125" style="51" customWidth="1"/>
    <col min="8194" max="8194" width="3.5" style="51" customWidth="1"/>
    <col min="8195" max="8195" width="29.1640625" style="51" customWidth="1"/>
    <col min="8196" max="8196" width="4.33203125" style="51" customWidth="1"/>
    <col min="8197" max="8447" width="9.33203125" style="51"/>
    <col min="8448" max="8448" width="63.33203125" style="51" customWidth="1"/>
    <col min="8449" max="8449" width="28.33203125" style="51" customWidth="1"/>
    <col min="8450" max="8450" width="3.5" style="51" customWidth="1"/>
    <col min="8451" max="8451" width="29.1640625" style="51" customWidth="1"/>
    <col min="8452" max="8452" width="4.33203125" style="51" customWidth="1"/>
    <col min="8453" max="8703" width="9.33203125" style="51"/>
    <col min="8704" max="8704" width="63.33203125" style="51" customWidth="1"/>
    <col min="8705" max="8705" width="28.33203125" style="51" customWidth="1"/>
    <col min="8706" max="8706" width="3.5" style="51" customWidth="1"/>
    <col min="8707" max="8707" width="29.1640625" style="51" customWidth="1"/>
    <col min="8708" max="8708" width="4.33203125" style="51" customWidth="1"/>
    <col min="8709" max="8959" width="9.33203125" style="51"/>
    <col min="8960" max="8960" width="63.33203125" style="51" customWidth="1"/>
    <col min="8961" max="8961" width="28.33203125" style="51" customWidth="1"/>
    <col min="8962" max="8962" width="3.5" style="51" customWidth="1"/>
    <col min="8963" max="8963" width="29.1640625" style="51" customWidth="1"/>
    <col min="8964" max="8964" width="4.33203125" style="51" customWidth="1"/>
    <col min="8965" max="9215" width="9.33203125" style="51"/>
    <col min="9216" max="9216" width="63.33203125" style="51" customWidth="1"/>
    <col min="9217" max="9217" width="28.33203125" style="51" customWidth="1"/>
    <col min="9218" max="9218" width="3.5" style="51" customWidth="1"/>
    <col min="9219" max="9219" width="29.1640625" style="51" customWidth="1"/>
    <col min="9220" max="9220" width="4.33203125" style="51" customWidth="1"/>
    <col min="9221" max="9471" width="9.33203125" style="51"/>
    <col min="9472" max="9472" width="63.33203125" style="51" customWidth="1"/>
    <col min="9473" max="9473" width="28.33203125" style="51" customWidth="1"/>
    <col min="9474" max="9474" width="3.5" style="51" customWidth="1"/>
    <col min="9475" max="9475" width="29.1640625" style="51" customWidth="1"/>
    <col min="9476" max="9476" width="4.33203125" style="51" customWidth="1"/>
    <col min="9477" max="9727" width="9.33203125" style="51"/>
    <col min="9728" max="9728" width="63.33203125" style="51" customWidth="1"/>
    <col min="9729" max="9729" width="28.33203125" style="51" customWidth="1"/>
    <col min="9730" max="9730" width="3.5" style="51" customWidth="1"/>
    <col min="9731" max="9731" width="29.1640625" style="51" customWidth="1"/>
    <col min="9732" max="9732" width="4.33203125" style="51" customWidth="1"/>
    <col min="9733" max="9983" width="9.33203125" style="51"/>
    <col min="9984" max="9984" width="63.33203125" style="51" customWidth="1"/>
    <col min="9985" max="9985" width="28.33203125" style="51" customWidth="1"/>
    <col min="9986" max="9986" width="3.5" style="51" customWidth="1"/>
    <col min="9987" max="9987" width="29.1640625" style="51" customWidth="1"/>
    <col min="9988" max="9988" width="4.33203125" style="51" customWidth="1"/>
    <col min="9989" max="10239" width="9.33203125" style="51"/>
    <col min="10240" max="10240" width="63.33203125" style="51" customWidth="1"/>
    <col min="10241" max="10241" width="28.33203125" style="51" customWidth="1"/>
    <col min="10242" max="10242" width="3.5" style="51" customWidth="1"/>
    <col min="10243" max="10243" width="29.1640625" style="51" customWidth="1"/>
    <col min="10244" max="10244" width="4.33203125" style="51" customWidth="1"/>
    <col min="10245" max="10495" width="9.33203125" style="51"/>
    <col min="10496" max="10496" width="63.33203125" style="51" customWidth="1"/>
    <col min="10497" max="10497" width="28.33203125" style="51" customWidth="1"/>
    <col min="10498" max="10498" width="3.5" style="51" customWidth="1"/>
    <col min="10499" max="10499" width="29.1640625" style="51" customWidth="1"/>
    <col min="10500" max="10500" width="4.33203125" style="51" customWidth="1"/>
    <col min="10501" max="10751" width="9.33203125" style="51"/>
    <col min="10752" max="10752" width="63.33203125" style="51" customWidth="1"/>
    <col min="10753" max="10753" width="28.33203125" style="51" customWidth="1"/>
    <col min="10754" max="10754" width="3.5" style="51" customWidth="1"/>
    <col min="10755" max="10755" width="29.1640625" style="51" customWidth="1"/>
    <col min="10756" max="10756" width="4.33203125" style="51" customWidth="1"/>
    <col min="10757" max="11007" width="9.33203125" style="51"/>
    <col min="11008" max="11008" width="63.33203125" style="51" customWidth="1"/>
    <col min="11009" max="11009" width="28.33203125" style="51" customWidth="1"/>
    <col min="11010" max="11010" width="3.5" style="51" customWidth="1"/>
    <col min="11011" max="11011" width="29.1640625" style="51" customWidth="1"/>
    <col min="11012" max="11012" width="4.33203125" style="51" customWidth="1"/>
    <col min="11013" max="11263" width="9.33203125" style="51"/>
    <col min="11264" max="11264" width="63.33203125" style="51" customWidth="1"/>
    <col min="11265" max="11265" width="28.33203125" style="51" customWidth="1"/>
    <col min="11266" max="11266" width="3.5" style="51" customWidth="1"/>
    <col min="11267" max="11267" width="29.1640625" style="51" customWidth="1"/>
    <col min="11268" max="11268" width="4.33203125" style="51" customWidth="1"/>
    <col min="11269" max="11519" width="9.33203125" style="51"/>
    <col min="11520" max="11520" width="63.33203125" style="51" customWidth="1"/>
    <col min="11521" max="11521" width="28.33203125" style="51" customWidth="1"/>
    <col min="11522" max="11522" width="3.5" style="51" customWidth="1"/>
    <col min="11523" max="11523" width="29.1640625" style="51" customWidth="1"/>
    <col min="11524" max="11524" width="4.33203125" style="51" customWidth="1"/>
    <col min="11525" max="11775" width="9.33203125" style="51"/>
    <col min="11776" max="11776" width="63.33203125" style="51" customWidth="1"/>
    <col min="11777" max="11777" width="28.33203125" style="51" customWidth="1"/>
    <col min="11778" max="11778" width="3.5" style="51" customWidth="1"/>
    <col min="11779" max="11779" width="29.1640625" style="51" customWidth="1"/>
    <col min="11780" max="11780" width="4.33203125" style="51" customWidth="1"/>
    <col min="11781" max="12031" width="9.33203125" style="51"/>
    <col min="12032" max="12032" width="63.33203125" style="51" customWidth="1"/>
    <col min="12033" max="12033" width="28.33203125" style="51" customWidth="1"/>
    <col min="12034" max="12034" width="3.5" style="51" customWidth="1"/>
    <col min="12035" max="12035" width="29.1640625" style="51" customWidth="1"/>
    <col min="12036" max="12036" width="4.33203125" style="51" customWidth="1"/>
    <col min="12037" max="12287" width="9.33203125" style="51"/>
    <col min="12288" max="12288" width="63.33203125" style="51" customWidth="1"/>
    <col min="12289" max="12289" width="28.33203125" style="51" customWidth="1"/>
    <col min="12290" max="12290" width="3.5" style="51" customWidth="1"/>
    <col min="12291" max="12291" width="29.1640625" style="51" customWidth="1"/>
    <col min="12292" max="12292" width="4.33203125" style="51" customWidth="1"/>
    <col min="12293" max="12543" width="9.33203125" style="51"/>
    <col min="12544" max="12544" width="63.33203125" style="51" customWidth="1"/>
    <col min="12545" max="12545" width="28.33203125" style="51" customWidth="1"/>
    <col min="12546" max="12546" width="3.5" style="51" customWidth="1"/>
    <col min="12547" max="12547" width="29.1640625" style="51" customWidth="1"/>
    <col min="12548" max="12548" width="4.33203125" style="51" customWidth="1"/>
    <col min="12549" max="12799" width="9.33203125" style="51"/>
    <col min="12800" max="12800" width="63.33203125" style="51" customWidth="1"/>
    <col min="12801" max="12801" width="28.33203125" style="51" customWidth="1"/>
    <col min="12802" max="12802" width="3.5" style="51" customWidth="1"/>
    <col min="12803" max="12803" width="29.1640625" style="51" customWidth="1"/>
    <col min="12804" max="12804" width="4.33203125" style="51" customWidth="1"/>
    <col min="12805" max="13055" width="9.33203125" style="51"/>
    <col min="13056" max="13056" width="63.33203125" style="51" customWidth="1"/>
    <col min="13057" max="13057" width="28.33203125" style="51" customWidth="1"/>
    <col min="13058" max="13058" width="3.5" style="51" customWidth="1"/>
    <col min="13059" max="13059" width="29.1640625" style="51" customWidth="1"/>
    <col min="13060" max="13060" width="4.33203125" style="51" customWidth="1"/>
    <col min="13061" max="13311" width="9.33203125" style="51"/>
    <col min="13312" max="13312" width="63.33203125" style="51" customWidth="1"/>
    <col min="13313" max="13313" width="28.33203125" style="51" customWidth="1"/>
    <col min="13314" max="13314" width="3.5" style="51" customWidth="1"/>
    <col min="13315" max="13315" width="29.1640625" style="51" customWidth="1"/>
    <col min="13316" max="13316" width="4.33203125" style="51" customWidth="1"/>
    <col min="13317" max="13567" width="9.33203125" style="51"/>
    <col min="13568" max="13568" width="63.33203125" style="51" customWidth="1"/>
    <col min="13569" max="13569" width="28.33203125" style="51" customWidth="1"/>
    <col min="13570" max="13570" width="3.5" style="51" customWidth="1"/>
    <col min="13571" max="13571" width="29.1640625" style="51" customWidth="1"/>
    <col min="13572" max="13572" width="4.33203125" style="51" customWidth="1"/>
    <col min="13573" max="13823" width="9.33203125" style="51"/>
    <col min="13824" max="13824" width="63.33203125" style="51" customWidth="1"/>
    <col min="13825" max="13825" width="28.33203125" style="51" customWidth="1"/>
    <col min="13826" max="13826" width="3.5" style="51" customWidth="1"/>
    <col min="13827" max="13827" width="29.1640625" style="51" customWidth="1"/>
    <col min="13828" max="13828" width="4.33203125" style="51" customWidth="1"/>
    <col min="13829" max="14079" width="9.33203125" style="51"/>
    <col min="14080" max="14080" width="63.33203125" style="51" customWidth="1"/>
    <col min="14081" max="14081" width="28.33203125" style="51" customWidth="1"/>
    <col min="14082" max="14082" width="3.5" style="51" customWidth="1"/>
    <col min="14083" max="14083" width="29.1640625" style="51" customWidth="1"/>
    <col min="14084" max="14084" width="4.33203125" style="51" customWidth="1"/>
    <col min="14085" max="14335" width="9.33203125" style="51"/>
    <col min="14336" max="14336" width="63.33203125" style="51" customWidth="1"/>
    <col min="14337" max="14337" width="28.33203125" style="51" customWidth="1"/>
    <col min="14338" max="14338" width="3.5" style="51" customWidth="1"/>
    <col min="14339" max="14339" width="29.1640625" style="51" customWidth="1"/>
    <col min="14340" max="14340" width="4.33203125" style="51" customWidth="1"/>
    <col min="14341" max="14591" width="9.33203125" style="51"/>
    <col min="14592" max="14592" width="63.33203125" style="51" customWidth="1"/>
    <col min="14593" max="14593" width="28.33203125" style="51" customWidth="1"/>
    <col min="14594" max="14594" width="3.5" style="51" customWidth="1"/>
    <col min="14595" max="14595" width="29.1640625" style="51" customWidth="1"/>
    <col min="14596" max="14596" width="4.33203125" style="51" customWidth="1"/>
    <col min="14597" max="14847" width="9.33203125" style="51"/>
    <col min="14848" max="14848" width="63.33203125" style="51" customWidth="1"/>
    <col min="14849" max="14849" width="28.33203125" style="51" customWidth="1"/>
    <col min="14850" max="14850" width="3.5" style="51" customWidth="1"/>
    <col min="14851" max="14851" width="29.1640625" style="51" customWidth="1"/>
    <col min="14852" max="14852" width="4.33203125" style="51" customWidth="1"/>
    <col min="14853" max="15103" width="9.33203125" style="51"/>
    <col min="15104" max="15104" width="63.33203125" style="51" customWidth="1"/>
    <col min="15105" max="15105" width="28.33203125" style="51" customWidth="1"/>
    <col min="15106" max="15106" width="3.5" style="51" customWidth="1"/>
    <col min="15107" max="15107" width="29.1640625" style="51" customWidth="1"/>
    <col min="15108" max="15108" width="4.33203125" style="51" customWidth="1"/>
    <col min="15109" max="15359" width="9.33203125" style="51"/>
    <col min="15360" max="15360" width="63.33203125" style="51" customWidth="1"/>
    <col min="15361" max="15361" width="28.33203125" style="51" customWidth="1"/>
    <col min="15362" max="15362" width="3.5" style="51" customWidth="1"/>
    <col min="15363" max="15363" width="29.1640625" style="51" customWidth="1"/>
    <col min="15364" max="15364" width="4.33203125" style="51" customWidth="1"/>
    <col min="15365" max="15615" width="9.33203125" style="51"/>
    <col min="15616" max="15616" width="63.33203125" style="51" customWidth="1"/>
    <col min="15617" max="15617" width="28.33203125" style="51" customWidth="1"/>
    <col min="15618" max="15618" width="3.5" style="51" customWidth="1"/>
    <col min="15619" max="15619" width="29.1640625" style="51" customWidth="1"/>
    <col min="15620" max="15620" width="4.33203125" style="51" customWidth="1"/>
    <col min="15621" max="15871" width="9.33203125" style="51"/>
    <col min="15872" max="15872" width="63.33203125" style="51" customWidth="1"/>
    <col min="15873" max="15873" width="28.33203125" style="51" customWidth="1"/>
    <col min="15874" max="15874" width="3.5" style="51" customWidth="1"/>
    <col min="15875" max="15875" width="29.1640625" style="51" customWidth="1"/>
    <col min="15876" max="15876" width="4.33203125" style="51" customWidth="1"/>
    <col min="15877" max="16127" width="9.33203125" style="51"/>
    <col min="16128" max="16128" width="63.33203125" style="51" customWidth="1"/>
    <col min="16129" max="16129" width="28.33203125" style="51" customWidth="1"/>
    <col min="16130" max="16130" width="3.5" style="51" customWidth="1"/>
    <col min="16131" max="16131" width="29.1640625" style="51" customWidth="1"/>
    <col min="16132" max="16132" width="4.33203125" style="51" customWidth="1"/>
    <col min="16133" max="16384" width="9.33203125" style="51"/>
  </cols>
  <sheetData>
    <row r="1" spans="1:8" s="48" customFormat="1">
      <c r="A1" s="421" t="s">
        <v>773</v>
      </c>
      <c r="B1" s="422"/>
      <c r="C1" s="422"/>
    </row>
    <row r="2" spans="1:8" ht="24">
      <c r="A2" s="420" t="s">
        <v>27</v>
      </c>
      <c r="B2" s="420"/>
      <c r="C2" s="420"/>
    </row>
    <row r="3" spans="1:8">
      <c r="A3" s="53"/>
      <c r="B3" s="53"/>
      <c r="C3" s="54" t="s">
        <v>229</v>
      </c>
    </row>
    <row r="4" spans="1:8" ht="15.75" customHeight="1">
      <c r="A4" s="423" t="s">
        <v>774</v>
      </c>
      <c r="B4" s="424" t="s">
        <v>271</v>
      </c>
      <c r="C4" s="424" t="s">
        <v>272</v>
      </c>
    </row>
    <row r="5" spans="1:8" ht="15.75" customHeight="1">
      <c r="A5" s="423"/>
      <c r="B5" s="424"/>
      <c r="C5" s="424"/>
    </row>
    <row r="6" spans="1:8">
      <c r="A6" s="71" t="s">
        <v>775</v>
      </c>
      <c r="B6" s="63"/>
      <c r="C6" s="63"/>
      <c r="G6" s="72"/>
      <c r="H6" s="72"/>
    </row>
    <row r="7" spans="1:8">
      <c r="A7" s="71" t="s">
        <v>776</v>
      </c>
      <c r="B7" s="63"/>
      <c r="C7" s="63"/>
      <c r="G7" s="72"/>
      <c r="H7" s="72"/>
    </row>
    <row r="8" spans="1:8">
      <c r="A8" s="71" t="s">
        <v>777</v>
      </c>
      <c r="B8" s="63"/>
      <c r="C8" s="63"/>
      <c r="G8" s="72"/>
      <c r="H8" s="72"/>
    </row>
    <row r="9" spans="1:8">
      <c r="A9" s="71" t="s">
        <v>778</v>
      </c>
      <c r="B9" s="63"/>
      <c r="C9" s="63"/>
      <c r="G9" s="72"/>
      <c r="H9" s="72"/>
    </row>
    <row r="10" spans="1:8">
      <c r="A10" s="71" t="s">
        <v>779</v>
      </c>
      <c r="B10" s="63"/>
      <c r="C10" s="63"/>
      <c r="G10" s="72"/>
      <c r="H10" s="72"/>
    </row>
    <row r="11" spans="1:8">
      <c r="A11" s="71" t="s">
        <v>780</v>
      </c>
      <c r="B11" s="63"/>
      <c r="C11" s="63"/>
      <c r="G11" s="72"/>
      <c r="H11" s="72"/>
    </row>
    <row r="12" spans="1:8">
      <c r="A12" s="71" t="s">
        <v>781</v>
      </c>
      <c r="B12" s="63"/>
      <c r="C12" s="63"/>
      <c r="G12" s="72"/>
      <c r="H12" s="72"/>
    </row>
    <row r="13" spans="1:8">
      <c r="A13" s="71" t="s">
        <v>782</v>
      </c>
      <c r="B13" s="63"/>
      <c r="C13" s="63"/>
      <c r="G13" s="72"/>
      <c r="H13" s="72"/>
    </row>
    <row r="14" spans="1:8">
      <c r="A14" s="75" t="s">
        <v>783</v>
      </c>
      <c r="B14" s="61"/>
      <c r="C14" s="63"/>
      <c r="G14" s="72"/>
      <c r="H14" s="72"/>
    </row>
    <row r="15" spans="1:8" ht="18.75">
      <c r="A15" s="60" t="s">
        <v>784</v>
      </c>
      <c r="B15" s="76"/>
      <c r="C15" s="61"/>
      <c r="D15" s="73"/>
      <c r="G15" s="72"/>
      <c r="H15" s="72"/>
    </row>
    <row r="16" spans="1:8">
      <c r="A16" s="60" t="s">
        <v>785</v>
      </c>
      <c r="B16" s="76"/>
      <c r="C16" s="76"/>
      <c r="G16" s="72"/>
      <c r="H16" s="72"/>
    </row>
    <row r="17" spans="1:8" ht="18.75">
      <c r="A17" s="60" t="s">
        <v>786</v>
      </c>
      <c r="B17" s="76"/>
      <c r="C17" s="76"/>
      <c r="D17" s="73"/>
      <c r="G17" s="72"/>
      <c r="H17" s="72"/>
    </row>
    <row r="18" spans="1:8">
      <c r="A18" s="68" t="s">
        <v>787</v>
      </c>
      <c r="B18" s="61"/>
      <c r="C18" s="61"/>
      <c r="G18" s="72"/>
      <c r="H18" s="72"/>
    </row>
    <row r="19" spans="1:8">
      <c r="A19" s="77" t="s">
        <v>788</v>
      </c>
      <c r="B19" s="78"/>
    </row>
  </sheetData>
  <mergeCells count="5">
    <mergeCell ref="A1:C1"/>
    <mergeCell ref="A2:C2"/>
    <mergeCell ref="A4:A5"/>
    <mergeCell ref="B4:B5"/>
    <mergeCell ref="C4:C5"/>
  </mergeCells>
  <phoneticPr fontId="0" type="noConversion"/>
  <pageMargins left="0.7" right="0.7" top="0.75" bottom="0.75" header="0.3" footer="0.3"/>
  <pageSetup paperSize="9" scale="89" fitToHeight="0" orientation="portrait" r:id="rId1"/>
</worksheet>
</file>

<file path=xl/worksheets/sheet38.xml><?xml version="1.0" encoding="utf-8"?>
<worksheet xmlns="http://schemas.openxmlformats.org/spreadsheetml/2006/main" xmlns:r="http://schemas.openxmlformats.org/officeDocument/2006/relationships">
  <sheetPr codeName="Sheet38">
    <pageSetUpPr fitToPage="1"/>
  </sheetPr>
  <dimension ref="A1:G47"/>
  <sheetViews>
    <sheetView view="pageBreakPreview" zoomScale="85" workbookViewId="0">
      <selection activeCell="P32" sqref="P32"/>
    </sheetView>
  </sheetViews>
  <sheetFormatPr defaultColWidth="9" defaultRowHeight="15.75"/>
  <cols>
    <col min="1" max="1" width="65.5" style="50" customWidth="1"/>
    <col min="2" max="3" width="28.83203125" style="51" customWidth="1"/>
    <col min="4" max="255" width="9.33203125" style="51"/>
    <col min="256" max="256" width="65.5" style="51" customWidth="1"/>
    <col min="257" max="257" width="24.33203125" style="51" customWidth="1"/>
    <col min="258" max="258" width="23.83203125" style="51" customWidth="1"/>
    <col min="259" max="259" width="4.6640625" style="51" customWidth="1"/>
    <col min="260" max="511" width="9.33203125" style="51"/>
    <col min="512" max="512" width="65.5" style="51" customWidth="1"/>
    <col min="513" max="513" width="24.33203125" style="51" customWidth="1"/>
    <col min="514" max="514" width="23.83203125" style="51" customWidth="1"/>
    <col min="515" max="515" width="4.6640625" style="51" customWidth="1"/>
    <col min="516" max="767" width="9.33203125" style="51"/>
    <col min="768" max="768" width="65.5" style="51" customWidth="1"/>
    <col min="769" max="769" width="24.33203125" style="51" customWidth="1"/>
    <col min="770" max="770" width="23.83203125" style="51" customWidth="1"/>
    <col min="771" max="771" width="4.6640625" style="51" customWidth="1"/>
    <col min="772" max="1023" width="9.33203125" style="51"/>
    <col min="1024" max="1024" width="65.5" style="51" customWidth="1"/>
    <col min="1025" max="1025" width="24.33203125" style="51" customWidth="1"/>
    <col min="1026" max="1026" width="23.83203125" style="51" customWidth="1"/>
    <col min="1027" max="1027" width="4.6640625" style="51" customWidth="1"/>
    <col min="1028" max="1279" width="9.33203125" style="51"/>
    <col min="1280" max="1280" width="65.5" style="51" customWidth="1"/>
    <col min="1281" max="1281" width="24.33203125" style="51" customWidth="1"/>
    <col min="1282" max="1282" width="23.83203125" style="51" customWidth="1"/>
    <col min="1283" max="1283" width="4.6640625" style="51" customWidth="1"/>
    <col min="1284" max="1535" width="9.33203125" style="51"/>
    <col min="1536" max="1536" width="65.5" style="51" customWidth="1"/>
    <col min="1537" max="1537" width="24.33203125" style="51" customWidth="1"/>
    <col min="1538" max="1538" width="23.83203125" style="51" customWidth="1"/>
    <col min="1539" max="1539" width="4.6640625" style="51" customWidth="1"/>
    <col min="1540" max="1791" width="9.33203125" style="51"/>
    <col min="1792" max="1792" width="65.5" style="51" customWidth="1"/>
    <col min="1793" max="1793" width="24.33203125" style="51" customWidth="1"/>
    <col min="1794" max="1794" width="23.83203125" style="51" customWidth="1"/>
    <col min="1795" max="1795" width="4.6640625" style="51" customWidth="1"/>
    <col min="1796" max="2047" width="9.33203125" style="51"/>
    <col min="2048" max="2048" width="65.5" style="51" customWidth="1"/>
    <col min="2049" max="2049" width="24.33203125" style="51" customWidth="1"/>
    <col min="2050" max="2050" width="23.83203125" style="51" customWidth="1"/>
    <col min="2051" max="2051" width="4.6640625" style="51" customWidth="1"/>
    <col min="2052" max="2303" width="9.33203125" style="51"/>
    <col min="2304" max="2304" width="65.5" style="51" customWidth="1"/>
    <col min="2305" max="2305" width="24.33203125" style="51" customWidth="1"/>
    <col min="2306" max="2306" width="23.83203125" style="51" customWidth="1"/>
    <col min="2307" max="2307" width="4.6640625" style="51" customWidth="1"/>
    <col min="2308" max="2559" width="9.33203125" style="51"/>
    <col min="2560" max="2560" width="65.5" style="51" customWidth="1"/>
    <col min="2561" max="2561" width="24.33203125" style="51" customWidth="1"/>
    <col min="2562" max="2562" width="23.83203125" style="51" customWidth="1"/>
    <col min="2563" max="2563" width="4.6640625" style="51" customWidth="1"/>
    <col min="2564" max="2815" width="9.33203125" style="51"/>
    <col min="2816" max="2816" width="65.5" style="51" customWidth="1"/>
    <col min="2817" max="2817" width="24.33203125" style="51" customWidth="1"/>
    <col min="2818" max="2818" width="23.83203125" style="51" customWidth="1"/>
    <col min="2819" max="2819" width="4.6640625" style="51" customWidth="1"/>
    <col min="2820" max="3071" width="9.33203125" style="51"/>
    <col min="3072" max="3072" width="65.5" style="51" customWidth="1"/>
    <col min="3073" max="3073" width="24.33203125" style="51" customWidth="1"/>
    <col min="3074" max="3074" width="23.83203125" style="51" customWidth="1"/>
    <col min="3075" max="3075" width="4.6640625" style="51" customWidth="1"/>
    <col min="3076" max="3327" width="9.33203125" style="51"/>
    <col min="3328" max="3328" width="65.5" style="51" customWidth="1"/>
    <col min="3329" max="3329" width="24.33203125" style="51" customWidth="1"/>
    <col min="3330" max="3330" width="23.83203125" style="51" customWidth="1"/>
    <col min="3331" max="3331" width="4.6640625" style="51" customWidth="1"/>
    <col min="3332" max="3583" width="9.33203125" style="51"/>
    <col min="3584" max="3584" width="65.5" style="51" customWidth="1"/>
    <col min="3585" max="3585" width="24.33203125" style="51" customWidth="1"/>
    <col min="3586" max="3586" width="23.83203125" style="51" customWidth="1"/>
    <col min="3587" max="3587" width="4.6640625" style="51" customWidth="1"/>
    <col min="3588" max="3839" width="9.33203125" style="51"/>
    <col min="3840" max="3840" width="65.5" style="51" customWidth="1"/>
    <col min="3841" max="3841" width="24.33203125" style="51" customWidth="1"/>
    <col min="3842" max="3842" width="23.83203125" style="51" customWidth="1"/>
    <col min="3843" max="3843" width="4.6640625" style="51" customWidth="1"/>
    <col min="3844" max="4095" width="9.33203125" style="51"/>
    <col min="4096" max="4096" width="65.5" style="51" customWidth="1"/>
    <col min="4097" max="4097" width="24.33203125" style="51" customWidth="1"/>
    <col min="4098" max="4098" width="23.83203125" style="51" customWidth="1"/>
    <col min="4099" max="4099" width="4.6640625" style="51" customWidth="1"/>
    <col min="4100" max="4351" width="9.33203125" style="51"/>
    <col min="4352" max="4352" width="65.5" style="51" customWidth="1"/>
    <col min="4353" max="4353" width="24.33203125" style="51" customWidth="1"/>
    <col min="4354" max="4354" width="23.83203125" style="51" customWidth="1"/>
    <col min="4355" max="4355" width="4.6640625" style="51" customWidth="1"/>
    <col min="4356" max="4607" width="9.33203125" style="51"/>
    <col min="4608" max="4608" width="65.5" style="51" customWidth="1"/>
    <col min="4609" max="4609" width="24.33203125" style="51" customWidth="1"/>
    <col min="4610" max="4610" width="23.83203125" style="51" customWidth="1"/>
    <col min="4611" max="4611" width="4.6640625" style="51" customWidth="1"/>
    <col min="4612" max="4863" width="9.33203125" style="51"/>
    <col min="4864" max="4864" width="65.5" style="51" customWidth="1"/>
    <col min="4865" max="4865" width="24.33203125" style="51" customWidth="1"/>
    <col min="4866" max="4866" width="23.83203125" style="51" customWidth="1"/>
    <col min="4867" max="4867" width="4.6640625" style="51" customWidth="1"/>
    <col min="4868" max="5119" width="9.33203125" style="51"/>
    <col min="5120" max="5120" width="65.5" style="51" customWidth="1"/>
    <col min="5121" max="5121" width="24.33203125" style="51" customWidth="1"/>
    <col min="5122" max="5122" width="23.83203125" style="51" customWidth="1"/>
    <col min="5123" max="5123" width="4.6640625" style="51" customWidth="1"/>
    <col min="5124" max="5375" width="9.33203125" style="51"/>
    <col min="5376" max="5376" width="65.5" style="51" customWidth="1"/>
    <col min="5377" max="5377" width="24.33203125" style="51" customWidth="1"/>
    <col min="5378" max="5378" width="23.83203125" style="51" customWidth="1"/>
    <col min="5379" max="5379" width="4.6640625" style="51" customWidth="1"/>
    <col min="5380" max="5631" width="9.33203125" style="51"/>
    <col min="5632" max="5632" width="65.5" style="51" customWidth="1"/>
    <col min="5633" max="5633" width="24.33203125" style="51" customWidth="1"/>
    <col min="5634" max="5634" width="23.83203125" style="51" customWidth="1"/>
    <col min="5635" max="5635" width="4.6640625" style="51" customWidth="1"/>
    <col min="5636" max="5887" width="9.33203125" style="51"/>
    <col min="5888" max="5888" width="65.5" style="51" customWidth="1"/>
    <col min="5889" max="5889" width="24.33203125" style="51" customWidth="1"/>
    <col min="5890" max="5890" width="23.83203125" style="51" customWidth="1"/>
    <col min="5891" max="5891" width="4.6640625" style="51" customWidth="1"/>
    <col min="5892" max="6143" width="9.33203125" style="51"/>
    <col min="6144" max="6144" width="65.5" style="51" customWidth="1"/>
    <col min="6145" max="6145" width="24.33203125" style="51" customWidth="1"/>
    <col min="6146" max="6146" width="23.83203125" style="51" customWidth="1"/>
    <col min="6147" max="6147" width="4.6640625" style="51" customWidth="1"/>
    <col min="6148" max="6399" width="9.33203125" style="51"/>
    <col min="6400" max="6400" width="65.5" style="51" customWidth="1"/>
    <col min="6401" max="6401" width="24.33203125" style="51" customWidth="1"/>
    <col min="6402" max="6402" width="23.83203125" style="51" customWidth="1"/>
    <col min="6403" max="6403" width="4.6640625" style="51" customWidth="1"/>
    <col min="6404" max="6655" width="9.33203125" style="51"/>
    <col min="6656" max="6656" width="65.5" style="51" customWidth="1"/>
    <col min="6657" max="6657" width="24.33203125" style="51" customWidth="1"/>
    <col min="6658" max="6658" width="23.83203125" style="51" customWidth="1"/>
    <col min="6659" max="6659" width="4.6640625" style="51" customWidth="1"/>
    <col min="6660" max="6911" width="9.33203125" style="51"/>
    <col min="6912" max="6912" width="65.5" style="51" customWidth="1"/>
    <col min="6913" max="6913" width="24.33203125" style="51" customWidth="1"/>
    <col min="6914" max="6914" width="23.83203125" style="51" customWidth="1"/>
    <col min="6915" max="6915" width="4.6640625" style="51" customWidth="1"/>
    <col min="6916" max="7167" width="9.33203125" style="51"/>
    <col min="7168" max="7168" width="65.5" style="51" customWidth="1"/>
    <col min="7169" max="7169" width="24.33203125" style="51" customWidth="1"/>
    <col min="7170" max="7170" width="23.83203125" style="51" customWidth="1"/>
    <col min="7171" max="7171" width="4.6640625" style="51" customWidth="1"/>
    <col min="7172" max="7423" width="9.33203125" style="51"/>
    <col min="7424" max="7424" width="65.5" style="51" customWidth="1"/>
    <col min="7425" max="7425" width="24.33203125" style="51" customWidth="1"/>
    <col min="7426" max="7426" width="23.83203125" style="51" customWidth="1"/>
    <col min="7427" max="7427" width="4.6640625" style="51" customWidth="1"/>
    <col min="7428" max="7679" width="9.33203125" style="51"/>
    <col min="7680" max="7680" width="65.5" style="51" customWidth="1"/>
    <col min="7681" max="7681" width="24.33203125" style="51" customWidth="1"/>
    <col min="7682" max="7682" width="23.83203125" style="51" customWidth="1"/>
    <col min="7683" max="7683" width="4.6640625" style="51" customWidth="1"/>
    <col min="7684" max="7935" width="9.33203125" style="51"/>
    <col min="7936" max="7936" width="65.5" style="51" customWidth="1"/>
    <col min="7937" max="7937" width="24.33203125" style="51" customWidth="1"/>
    <col min="7938" max="7938" width="23.83203125" style="51" customWidth="1"/>
    <col min="7939" max="7939" width="4.6640625" style="51" customWidth="1"/>
    <col min="7940" max="8191" width="9.33203125" style="51"/>
    <col min="8192" max="8192" width="65.5" style="51" customWidth="1"/>
    <col min="8193" max="8193" width="24.33203125" style="51" customWidth="1"/>
    <col min="8194" max="8194" width="23.83203125" style="51" customWidth="1"/>
    <col min="8195" max="8195" width="4.6640625" style="51" customWidth="1"/>
    <col min="8196" max="8447" width="9.33203125" style="51"/>
    <col min="8448" max="8448" width="65.5" style="51" customWidth="1"/>
    <col min="8449" max="8449" width="24.33203125" style="51" customWidth="1"/>
    <col min="8450" max="8450" width="23.83203125" style="51" customWidth="1"/>
    <col min="8451" max="8451" width="4.6640625" style="51" customWidth="1"/>
    <col min="8452" max="8703" width="9.33203125" style="51"/>
    <col min="8704" max="8704" width="65.5" style="51" customWidth="1"/>
    <col min="8705" max="8705" width="24.33203125" style="51" customWidth="1"/>
    <col min="8706" max="8706" width="23.83203125" style="51" customWidth="1"/>
    <col min="8707" max="8707" width="4.6640625" style="51" customWidth="1"/>
    <col min="8708" max="8959" width="9.33203125" style="51"/>
    <col min="8960" max="8960" width="65.5" style="51" customWidth="1"/>
    <col min="8961" max="8961" width="24.33203125" style="51" customWidth="1"/>
    <col min="8962" max="8962" width="23.83203125" style="51" customWidth="1"/>
    <col min="8963" max="8963" width="4.6640625" style="51" customWidth="1"/>
    <col min="8964" max="9215" width="9.33203125" style="51"/>
    <col min="9216" max="9216" width="65.5" style="51" customWidth="1"/>
    <col min="9217" max="9217" width="24.33203125" style="51" customWidth="1"/>
    <col min="9218" max="9218" width="23.83203125" style="51" customWidth="1"/>
    <col min="9219" max="9219" width="4.6640625" style="51" customWidth="1"/>
    <col min="9220" max="9471" width="9.33203125" style="51"/>
    <col min="9472" max="9472" width="65.5" style="51" customWidth="1"/>
    <col min="9473" max="9473" width="24.33203125" style="51" customWidth="1"/>
    <col min="9474" max="9474" width="23.83203125" style="51" customWidth="1"/>
    <col min="9475" max="9475" width="4.6640625" style="51" customWidth="1"/>
    <col min="9476" max="9727" width="9.33203125" style="51"/>
    <col min="9728" max="9728" width="65.5" style="51" customWidth="1"/>
    <col min="9729" max="9729" width="24.33203125" style="51" customWidth="1"/>
    <col min="9730" max="9730" width="23.83203125" style="51" customWidth="1"/>
    <col min="9731" max="9731" width="4.6640625" style="51" customWidth="1"/>
    <col min="9732" max="9983" width="9.33203125" style="51"/>
    <col min="9984" max="9984" width="65.5" style="51" customWidth="1"/>
    <col min="9985" max="9985" width="24.33203125" style="51" customWidth="1"/>
    <col min="9986" max="9986" width="23.83203125" style="51" customWidth="1"/>
    <col min="9987" max="9987" width="4.6640625" style="51" customWidth="1"/>
    <col min="9988" max="10239" width="9.33203125" style="51"/>
    <col min="10240" max="10240" width="65.5" style="51" customWidth="1"/>
    <col min="10241" max="10241" width="24.33203125" style="51" customWidth="1"/>
    <col min="10242" max="10242" width="23.83203125" style="51" customWidth="1"/>
    <col min="10243" max="10243" width="4.6640625" style="51" customWidth="1"/>
    <col min="10244" max="10495" width="9.33203125" style="51"/>
    <col min="10496" max="10496" width="65.5" style="51" customWidth="1"/>
    <col min="10497" max="10497" width="24.33203125" style="51" customWidth="1"/>
    <col min="10498" max="10498" width="23.83203125" style="51" customWidth="1"/>
    <col min="10499" max="10499" width="4.6640625" style="51" customWidth="1"/>
    <col min="10500" max="10751" width="9.33203125" style="51"/>
    <col min="10752" max="10752" width="65.5" style="51" customWidth="1"/>
    <col min="10753" max="10753" width="24.33203125" style="51" customWidth="1"/>
    <col min="10754" max="10754" width="23.83203125" style="51" customWidth="1"/>
    <col min="10755" max="10755" width="4.6640625" style="51" customWidth="1"/>
    <col min="10756" max="11007" width="9.33203125" style="51"/>
    <col min="11008" max="11008" width="65.5" style="51" customWidth="1"/>
    <col min="11009" max="11009" width="24.33203125" style="51" customWidth="1"/>
    <col min="11010" max="11010" width="23.83203125" style="51" customWidth="1"/>
    <col min="11011" max="11011" width="4.6640625" style="51" customWidth="1"/>
    <col min="11012" max="11263" width="9.33203125" style="51"/>
    <col min="11264" max="11264" width="65.5" style="51" customWidth="1"/>
    <col min="11265" max="11265" width="24.33203125" style="51" customWidth="1"/>
    <col min="11266" max="11266" width="23.83203125" style="51" customWidth="1"/>
    <col min="11267" max="11267" width="4.6640625" style="51" customWidth="1"/>
    <col min="11268" max="11519" width="9.33203125" style="51"/>
    <col min="11520" max="11520" width="65.5" style="51" customWidth="1"/>
    <col min="11521" max="11521" width="24.33203125" style="51" customWidth="1"/>
    <col min="11522" max="11522" width="23.83203125" style="51" customWidth="1"/>
    <col min="11523" max="11523" width="4.6640625" style="51" customWidth="1"/>
    <col min="11524" max="11775" width="9.33203125" style="51"/>
    <col min="11776" max="11776" width="65.5" style="51" customWidth="1"/>
    <col min="11777" max="11777" width="24.33203125" style="51" customWidth="1"/>
    <col min="11778" max="11778" width="23.83203125" style="51" customWidth="1"/>
    <col min="11779" max="11779" width="4.6640625" style="51" customWidth="1"/>
    <col min="11780" max="12031" width="9.33203125" style="51"/>
    <col min="12032" max="12032" width="65.5" style="51" customWidth="1"/>
    <col min="12033" max="12033" width="24.33203125" style="51" customWidth="1"/>
    <col min="12034" max="12034" width="23.83203125" style="51" customWidth="1"/>
    <col min="12035" max="12035" width="4.6640625" style="51" customWidth="1"/>
    <col min="12036" max="12287" width="9.33203125" style="51"/>
    <col min="12288" max="12288" width="65.5" style="51" customWidth="1"/>
    <col min="12289" max="12289" width="24.33203125" style="51" customWidth="1"/>
    <col min="12290" max="12290" width="23.83203125" style="51" customWidth="1"/>
    <col min="12291" max="12291" width="4.6640625" style="51" customWidth="1"/>
    <col min="12292" max="12543" width="9.33203125" style="51"/>
    <col min="12544" max="12544" width="65.5" style="51" customWidth="1"/>
    <col min="12545" max="12545" width="24.33203125" style="51" customWidth="1"/>
    <col min="12546" max="12546" width="23.83203125" style="51" customWidth="1"/>
    <col min="12547" max="12547" width="4.6640625" style="51" customWidth="1"/>
    <col min="12548" max="12799" width="9.33203125" style="51"/>
    <col min="12800" max="12800" width="65.5" style="51" customWidth="1"/>
    <col min="12801" max="12801" width="24.33203125" style="51" customWidth="1"/>
    <col min="12802" max="12802" width="23.83203125" style="51" customWidth="1"/>
    <col min="12803" max="12803" width="4.6640625" style="51" customWidth="1"/>
    <col min="12804" max="13055" width="9.33203125" style="51"/>
    <col min="13056" max="13056" width="65.5" style="51" customWidth="1"/>
    <col min="13057" max="13057" width="24.33203125" style="51" customWidth="1"/>
    <col min="13058" max="13058" width="23.83203125" style="51" customWidth="1"/>
    <col min="13059" max="13059" width="4.6640625" style="51" customWidth="1"/>
    <col min="13060" max="13311" width="9.33203125" style="51"/>
    <col min="13312" max="13312" width="65.5" style="51" customWidth="1"/>
    <col min="13313" max="13313" width="24.33203125" style="51" customWidth="1"/>
    <col min="13314" max="13314" width="23.83203125" style="51" customWidth="1"/>
    <col min="13315" max="13315" width="4.6640625" style="51" customWidth="1"/>
    <col min="13316" max="13567" width="9.33203125" style="51"/>
    <col min="13568" max="13568" width="65.5" style="51" customWidth="1"/>
    <col min="13569" max="13569" width="24.33203125" style="51" customWidth="1"/>
    <col min="13570" max="13570" width="23.83203125" style="51" customWidth="1"/>
    <col min="13571" max="13571" width="4.6640625" style="51" customWidth="1"/>
    <col min="13572" max="13823" width="9.33203125" style="51"/>
    <col min="13824" max="13824" width="65.5" style="51" customWidth="1"/>
    <col min="13825" max="13825" width="24.33203125" style="51" customWidth="1"/>
    <col min="13826" max="13826" width="23.83203125" style="51" customWidth="1"/>
    <col min="13827" max="13827" width="4.6640625" style="51" customWidth="1"/>
    <col min="13828" max="14079" width="9.33203125" style="51"/>
    <col min="14080" max="14080" width="65.5" style="51" customWidth="1"/>
    <col min="14081" max="14081" width="24.33203125" style="51" customWidth="1"/>
    <col min="14082" max="14082" width="23.83203125" style="51" customWidth="1"/>
    <col min="14083" max="14083" width="4.6640625" style="51" customWidth="1"/>
    <col min="14084" max="14335" width="9.33203125" style="51"/>
    <col min="14336" max="14336" width="65.5" style="51" customWidth="1"/>
    <col min="14337" max="14337" width="24.33203125" style="51" customWidth="1"/>
    <col min="14338" max="14338" width="23.83203125" style="51" customWidth="1"/>
    <col min="14339" max="14339" width="4.6640625" style="51" customWidth="1"/>
    <col min="14340" max="14591" width="9.33203125" style="51"/>
    <col min="14592" max="14592" width="65.5" style="51" customWidth="1"/>
    <col min="14593" max="14593" width="24.33203125" style="51" customWidth="1"/>
    <col min="14594" max="14594" width="23.83203125" style="51" customWidth="1"/>
    <col min="14595" max="14595" width="4.6640625" style="51" customWidth="1"/>
    <col min="14596" max="14847" width="9.33203125" style="51"/>
    <col min="14848" max="14848" width="65.5" style="51" customWidth="1"/>
    <col min="14849" max="14849" width="24.33203125" style="51" customWidth="1"/>
    <col min="14850" max="14850" width="23.83203125" style="51" customWidth="1"/>
    <col min="14851" max="14851" width="4.6640625" style="51" customWidth="1"/>
    <col min="14852" max="15103" width="9.33203125" style="51"/>
    <col min="15104" max="15104" width="65.5" style="51" customWidth="1"/>
    <col min="15105" max="15105" width="24.33203125" style="51" customWidth="1"/>
    <col min="15106" max="15106" width="23.83203125" style="51" customWidth="1"/>
    <col min="15107" max="15107" width="4.6640625" style="51" customWidth="1"/>
    <col min="15108" max="15359" width="9.33203125" style="51"/>
    <col min="15360" max="15360" width="65.5" style="51" customWidth="1"/>
    <col min="15361" max="15361" width="24.33203125" style="51" customWidth="1"/>
    <col min="15362" max="15362" width="23.83203125" style="51" customWidth="1"/>
    <col min="15363" max="15363" width="4.6640625" style="51" customWidth="1"/>
    <col min="15364" max="15615" width="9.33203125" style="51"/>
    <col min="15616" max="15616" width="65.5" style="51" customWidth="1"/>
    <col min="15617" max="15617" width="24.33203125" style="51" customWidth="1"/>
    <col min="15618" max="15618" width="23.83203125" style="51" customWidth="1"/>
    <col min="15619" max="15619" width="4.6640625" style="51" customWidth="1"/>
    <col min="15620" max="15871" width="9.33203125" style="51"/>
    <col min="15872" max="15872" width="65.5" style="51" customWidth="1"/>
    <col min="15873" max="15873" width="24.33203125" style="51" customWidth="1"/>
    <col min="15874" max="15874" width="23.83203125" style="51" customWidth="1"/>
    <col min="15875" max="15875" width="4.6640625" style="51" customWidth="1"/>
    <col min="15876" max="16127" width="9.33203125" style="51"/>
    <col min="16128" max="16128" width="65.5" style="51" customWidth="1"/>
    <col min="16129" max="16129" width="24.33203125" style="51" customWidth="1"/>
    <col min="16130" max="16130" width="23.83203125" style="51" customWidth="1"/>
    <col min="16131" max="16131" width="4.6640625" style="51" customWidth="1"/>
    <col min="16132" max="16384" width="9.33203125" style="51"/>
  </cols>
  <sheetData>
    <row r="1" spans="1:7" s="48" customFormat="1">
      <c r="A1" s="421" t="s">
        <v>789</v>
      </c>
      <c r="B1" s="422"/>
      <c r="C1" s="422"/>
    </row>
    <row r="2" spans="1:7" ht="24">
      <c r="A2" s="420" t="s">
        <v>28</v>
      </c>
      <c r="B2" s="420"/>
      <c r="C2" s="420"/>
    </row>
    <row r="3" spans="1:7" ht="24.75" customHeight="1">
      <c r="A3" s="52"/>
      <c r="B3" s="53"/>
      <c r="C3" s="54" t="s">
        <v>229</v>
      </c>
    </row>
    <row r="4" spans="1:7" ht="15.75" customHeight="1">
      <c r="A4" s="425" t="s">
        <v>790</v>
      </c>
      <c r="B4" s="424" t="s">
        <v>271</v>
      </c>
      <c r="C4" s="424" t="s">
        <v>272</v>
      </c>
    </row>
    <row r="5" spans="1:7" ht="15.75" customHeight="1">
      <c r="A5" s="425"/>
      <c r="B5" s="424"/>
      <c r="C5" s="426"/>
    </row>
    <row r="6" spans="1:7">
      <c r="A6" s="55" t="s">
        <v>791</v>
      </c>
      <c r="B6" s="56"/>
      <c r="C6" s="56"/>
      <c r="F6" s="57"/>
      <c r="G6" s="57"/>
    </row>
    <row r="7" spans="1:7">
      <c r="A7" s="58" t="s">
        <v>792</v>
      </c>
      <c r="B7" s="59"/>
      <c r="C7" s="59"/>
      <c r="F7" s="57"/>
      <c r="G7" s="57"/>
    </row>
    <row r="8" spans="1:7">
      <c r="A8" s="58" t="s">
        <v>793</v>
      </c>
      <c r="B8" s="56"/>
      <c r="C8" s="56"/>
      <c r="F8" s="57"/>
      <c r="G8" s="57"/>
    </row>
    <row r="9" spans="1:7">
      <c r="A9" s="58" t="s">
        <v>794</v>
      </c>
      <c r="B9" s="59"/>
      <c r="C9" s="59"/>
      <c r="F9" s="57"/>
      <c r="G9" s="57"/>
    </row>
    <row r="10" spans="1:7">
      <c r="A10" s="58" t="s">
        <v>795</v>
      </c>
      <c r="B10" s="59"/>
      <c r="C10" s="59"/>
      <c r="F10" s="57"/>
      <c r="G10" s="57"/>
    </row>
    <row r="11" spans="1:7">
      <c r="A11" s="60" t="s">
        <v>796</v>
      </c>
      <c r="B11" s="61"/>
      <c r="C11" s="61"/>
      <c r="F11" s="57"/>
      <c r="G11" s="57"/>
    </row>
    <row r="12" spans="1:7">
      <c r="A12" s="62" t="s">
        <v>797</v>
      </c>
      <c r="B12" s="63"/>
      <c r="C12" s="61"/>
      <c r="F12" s="57"/>
      <c r="G12" s="57"/>
    </row>
    <row r="13" spans="1:7">
      <c r="A13" s="62" t="s">
        <v>798</v>
      </c>
      <c r="B13" s="63"/>
      <c r="C13" s="61"/>
      <c r="F13" s="57"/>
      <c r="G13" s="57"/>
    </row>
    <row r="14" spans="1:7">
      <c r="A14" s="62" t="s">
        <v>799</v>
      </c>
      <c r="B14" s="63"/>
      <c r="C14" s="61"/>
      <c r="F14" s="57"/>
      <c r="G14" s="57"/>
    </row>
    <row r="15" spans="1:7">
      <c r="A15" s="62" t="s">
        <v>800</v>
      </c>
      <c r="B15" s="63"/>
      <c r="C15" s="61"/>
      <c r="F15" s="57"/>
      <c r="G15" s="57"/>
    </row>
    <row r="16" spans="1:7">
      <c r="A16" s="60" t="s">
        <v>801</v>
      </c>
      <c r="B16" s="61"/>
      <c r="C16" s="61"/>
      <c r="F16" s="57"/>
      <c r="G16" s="57"/>
    </row>
    <row r="17" spans="1:7">
      <c r="A17" s="62" t="s">
        <v>802</v>
      </c>
      <c r="B17" s="63"/>
      <c r="C17" s="61"/>
      <c r="F17" s="57"/>
      <c r="G17" s="57"/>
    </row>
    <row r="18" spans="1:7">
      <c r="A18" s="62" t="s">
        <v>803</v>
      </c>
      <c r="B18" s="63"/>
      <c r="C18" s="61"/>
      <c r="F18" s="57"/>
      <c r="G18" s="57"/>
    </row>
    <row r="19" spans="1:7">
      <c r="A19" s="55" t="s">
        <v>804</v>
      </c>
      <c r="B19" s="56"/>
      <c r="C19" s="56"/>
      <c r="F19" s="57"/>
      <c r="G19" s="57"/>
    </row>
    <row r="20" spans="1:7">
      <c r="A20" s="62" t="s">
        <v>805</v>
      </c>
      <c r="B20" s="64"/>
      <c r="C20" s="64"/>
      <c r="F20" s="57"/>
      <c r="G20" s="57"/>
    </row>
    <row r="21" spans="1:7">
      <c r="A21" s="62" t="s">
        <v>806</v>
      </c>
      <c r="B21" s="63"/>
      <c r="C21" s="61"/>
      <c r="F21" s="57"/>
      <c r="G21" s="57"/>
    </row>
    <row r="22" spans="1:7">
      <c r="A22" s="62" t="s">
        <v>807</v>
      </c>
      <c r="B22" s="63"/>
      <c r="C22" s="61"/>
      <c r="F22" s="57"/>
      <c r="G22" s="57"/>
    </row>
    <row r="23" spans="1:7">
      <c r="A23" s="60" t="s">
        <v>808</v>
      </c>
      <c r="B23" s="61"/>
      <c r="C23" s="61"/>
      <c r="F23" s="57"/>
      <c r="G23" s="57"/>
    </row>
    <row r="24" spans="1:7">
      <c r="A24" s="62" t="s">
        <v>809</v>
      </c>
      <c r="B24" s="63"/>
      <c r="C24" s="61"/>
      <c r="F24" s="57"/>
      <c r="G24" s="57"/>
    </row>
    <row r="25" spans="1:7">
      <c r="A25" s="62" t="s">
        <v>810</v>
      </c>
      <c r="B25" s="63"/>
      <c r="C25" s="61"/>
      <c r="F25" s="57"/>
      <c r="G25" s="57"/>
    </row>
    <row r="26" spans="1:7">
      <c r="A26" s="62" t="s">
        <v>811</v>
      </c>
      <c r="B26" s="63"/>
      <c r="C26" s="61"/>
      <c r="F26" s="57"/>
      <c r="G26" s="57"/>
    </row>
    <row r="27" spans="1:7">
      <c r="A27" s="60" t="s">
        <v>812</v>
      </c>
      <c r="B27" s="61"/>
      <c r="C27" s="61"/>
      <c r="F27" s="57"/>
      <c r="G27" s="57"/>
    </row>
    <row r="28" spans="1:7">
      <c r="A28" s="62" t="s">
        <v>813</v>
      </c>
      <c r="B28" s="63"/>
      <c r="C28" s="61"/>
      <c r="F28" s="57"/>
      <c r="G28" s="57"/>
    </row>
    <row r="29" spans="1:7">
      <c r="A29" s="62" t="s">
        <v>814</v>
      </c>
      <c r="B29" s="63"/>
      <c r="C29" s="61"/>
      <c r="F29" s="57"/>
      <c r="G29" s="57"/>
    </row>
    <row r="30" spans="1:7">
      <c r="A30" s="62" t="s">
        <v>815</v>
      </c>
      <c r="B30" s="63"/>
      <c r="C30" s="61"/>
      <c r="F30" s="57"/>
      <c r="G30" s="57"/>
    </row>
    <row r="31" spans="1:7">
      <c r="A31" s="62" t="s">
        <v>816</v>
      </c>
      <c r="B31" s="63"/>
      <c r="C31" s="61"/>
      <c r="F31" s="57"/>
      <c r="G31" s="57"/>
    </row>
    <row r="32" spans="1:7">
      <c r="A32" s="55" t="s">
        <v>817</v>
      </c>
      <c r="B32" s="56"/>
      <c r="C32" s="56"/>
      <c r="F32" s="57"/>
      <c r="G32" s="57"/>
    </row>
    <row r="33" spans="1:7">
      <c r="A33" s="62" t="s">
        <v>818</v>
      </c>
      <c r="B33" s="64"/>
      <c r="C33" s="64"/>
      <c r="F33" s="57"/>
      <c r="G33" s="57"/>
    </row>
    <row r="34" spans="1:7">
      <c r="A34" s="62" t="s">
        <v>819</v>
      </c>
      <c r="B34" s="63"/>
      <c r="C34" s="61"/>
      <c r="F34" s="57"/>
      <c r="G34" s="57"/>
    </row>
    <row r="35" spans="1:7">
      <c r="A35" s="58" t="s">
        <v>820</v>
      </c>
      <c r="B35" s="64"/>
      <c r="C35" s="64"/>
      <c r="F35" s="57"/>
      <c r="G35" s="57"/>
    </row>
    <row r="36" spans="1:7">
      <c r="A36" s="58" t="s">
        <v>821</v>
      </c>
      <c r="B36" s="56"/>
      <c r="C36" s="56"/>
      <c r="F36" s="57"/>
      <c r="G36" s="57"/>
    </row>
    <row r="37" spans="1:7">
      <c r="A37" s="58" t="s">
        <v>822</v>
      </c>
      <c r="B37" s="59"/>
      <c r="C37" s="59"/>
      <c r="F37" s="57"/>
      <c r="G37" s="57"/>
    </row>
    <row r="38" spans="1:7">
      <c r="A38" s="58" t="s">
        <v>823</v>
      </c>
      <c r="B38" s="56"/>
      <c r="C38" s="56"/>
      <c r="F38" s="57"/>
      <c r="G38" s="57"/>
    </row>
    <row r="39" spans="1:7">
      <c r="A39" s="58" t="s">
        <v>824</v>
      </c>
      <c r="B39" s="59"/>
      <c r="C39" s="59"/>
      <c r="F39" s="57"/>
      <c r="G39" s="57"/>
    </row>
    <row r="40" spans="1:7">
      <c r="A40" s="58" t="s">
        <v>825</v>
      </c>
      <c r="B40" s="59"/>
      <c r="C40" s="59"/>
      <c r="F40" s="57"/>
      <c r="G40" s="57"/>
    </row>
    <row r="41" spans="1:7">
      <c r="A41" s="60" t="s">
        <v>826</v>
      </c>
      <c r="B41" s="63"/>
      <c r="C41" s="61"/>
      <c r="F41" s="57"/>
      <c r="G41" s="57"/>
    </row>
    <row r="42" spans="1:7" s="49" customFormat="1">
      <c r="A42" s="65" t="s">
        <v>559</v>
      </c>
      <c r="B42" s="66"/>
      <c r="C42" s="66"/>
      <c r="F42" s="67"/>
      <c r="G42" s="67"/>
    </row>
    <row r="43" spans="1:7">
      <c r="A43" s="60" t="s">
        <v>827</v>
      </c>
      <c r="B43" s="61"/>
      <c r="C43" s="61"/>
      <c r="F43" s="57"/>
      <c r="G43" s="57"/>
    </row>
    <row r="44" spans="1:7">
      <c r="A44" s="60" t="s">
        <v>828</v>
      </c>
      <c r="B44" s="61"/>
      <c r="C44" s="61"/>
      <c r="F44" s="57"/>
      <c r="G44" s="57"/>
    </row>
    <row r="45" spans="1:7">
      <c r="A45" s="60" t="s">
        <v>829</v>
      </c>
      <c r="B45" s="61"/>
      <c r="C45" s="61"/>
      <c r="F45" s="57"/>
      <c r="G45" s="57"/>
    </row>
    <row r="46" spans="1:7" s="49" customFormat="1" ht="23.25" customHeight="1">
      <c r="A46" s="68" t="s">
        <v>830</v>
      </c>
      <c r="B46" s="69"/>
      <c r="C46" s="69"/>
      <c r="F46" s="67"/>
      <c r="G46" s="67"/>
    </row>
    <row r="47" spans="1:7">
      <c r="A47" s="70" t="s">
        <v>831</v>
      </c>
    </row>
  </sheetData>
  <mergeCells count="5">
    <mergeCell ref="A1:C1"/>
    <mergeCell ref="A2:C2"/>
    <mergeCell ref="A4:A5"/>
    <mergeCell ref="B4:B5"/>
    <mergeCell ref="C4:C5"/>
  </mergeCells>
  <phoneticPr fontId="0" type="noConversion"/>
  <pageMargins left="0.7" right="0.7" top="0.75" bottom="0.75" header="0.3" footer="0.3"/>
  <pageSetup paperSize="9" scale="87" fitToHeight="0" orientation="portrait" r:id="rId1"/>
</worksheet>
</file>

<file path=xl/worksheets/sheet39.xml><?xml version="1.0" encoding="utf-8"?>
<worksheet xmlns="http://schemas.openxmlformats.org/spreadsheetml/2006/main" xmlns:r="http://schemas.openxmlformats.org/officeDocument/2006/relationships">
  <sheetPr codeName="Sheet39">
    <pageSetUpPr fitToPage="1"/>
  </sheetPr>
  <dimension ref="A1:I28"/>
  <sheetViews>
    <sheetView view="pageBreakPreview" workbookViewId="0">
      <selection activeCell="G30" sqref="G30"/>
    </sheetView>
  </sheetViews>
  <sheetFormatPr defaultColWidth="9" defaultRowHeight="15.75"/>
  <cols>
    <col min="1" max="1" width="63.83203125" style="51" customWidth="1"/>
    <col min="2" max="3" width="23.1640625" style="51" customWidth="1"/>
    <col min="4" max="4" width="3" style="51" customWidth="1"/>
    <col min="5" max="7" width="9.33203125" style="51"/>
    <col min="8" max="8" width="14.1640625" style="51" customWidth="1"/>
    <col min="9" max="9" width="13.5" style="51" customWidth="1"/>
    <col min="10" max="255" width="9.33203125" style="51"/>
    <col min="256" max="256" width="60" style="51" customWidth="1"/>
    <col min="257" max="257" width="23.1640625" style="51" customWidth="1"/>
    <col min="258" max="258" width="3.5" style="51" customWidth="1"/>
    <col min="259" max="259" width="23.1640625" style="51" customWidth="1"/>
    <col min="260" max="260" width="3" style="51" customWidth="1"/>
    <col min="261" max="263" width="9.33203125" style="51"/>
    <col min="264" max="264" width="14.1640625" style="51" customWidth="1"/>
    <col min="265" max="265" width="13.5" style="51" customWidth="1"/>
    <col min="266" max="511" width="9.33203125" style="51"/>
    <col min="512" max="512" width="60" style="51" customWidth="1"/>
    <col min="513" max="513" width="23.1640625" style="51" customWidth="1"/>
    <col min="514" max="514" width="3.5" style="51" customWidth="1"/>
    <col min="515" max="515" width="23.1640625" style="51" customWidth="1"/>
    <col min="516" max="516" width="3" style="51" customWidth="1"/>
    <col min="517" max="519" width="9.33203125" style="51"/>
    <col min="520" max="520" width="14.1640625" style="51" customWidth="1"/>
    <col min="521" max="521" width="13.5" style="51" customWidth="1"/>
    <col min="522" max="767" width="9.33203125" style="51"/>
    <col min="768" max="768" width="60" style="51" customWidth="1"/>
    <col min="769" max="769" width="23.1640625" style="51" customWidth="1"/>
    <col min="770" max="770" width="3.5" style="51" customWidth="1"/>
    <col min="771" max="771" width="23.1640625" style="51" customWidth="1"/>
    <col min="772" max="772" width="3" style="51" customWidth="1"/>
    <col min="773" max="775" width="9.33203125" style="51"/>
    <col min="776" max="776" width="14.1640625" style="51" customWidth="1"/>
    <col min="777" max="777" width="13.5" style="51" customWidth="1"/>
    <col min="778" max="1023" width="9.33203125" style="51"/>
    <col min="1024" max="1024" width="60" style="51" customWidth="1"/>
    <col min="1025" max="1025" width="23.1640625" style="51" customWidth="1"/>
    <col min="1026" max="1026" width="3.5" style="51" customWidth="1"/>
    <col min="1027" max="1027" width="23.1640625" style="51" customWidth="1"/>
    <col min="1028" max="1028" width="3" style="51" customWidth="1"/>
    <col min="1029" max="1031" width="9.33203125" style="51"/>
    <col min="1032" max="1032" width="14.1640625" style="51" customWidth="1"/>
    <col min="1033" max="1033" width="13.5" style="51" customWidth="1"/>
    <col min="1034" max="1279" width="9.33203125" style="51"/>
    <col min="1280" max="1280" width="60" style="51" customWidth="1"/>
    <col min="1281" max="1281" width="23.1640625" style="51" customWidth="1"/>
    <col min="1282" max="1282" width="3.5" style="51" customWidth="1"/>
    <col min="1283" max="1283" width="23.1640625" style="51" customWidth="1"/>
    <col min="1284" max="1284" width="3" style="51" customWidth="1"/>
    <col min="1285" max="1287" width="9.33203125" style="51"/>
    <col min="1288" max="1288" width="14.1640625" style="51" customWidth="1"/>
    <col min="1289" max="1289" width="13.5" style="51" customWidth="1"/>
    <col min="1290" max="1535" width="9.33203125" style="51"/>
    <col min="1536" max="1536" width="60" style="51" customWidth="1"/>
    <col min="1537" max="1537" width="23.1640625" style="51" customWidth="1"/>
    <col min="1538" max="1538" width="3.5" style="51" customWidth="1"/>
    <col min="1539" max="1539" width="23.1640625" style="51" customWidth="1"/>
    <col min="1540" max="1540" width="3" style="51" customWidth="1"/>
    <col min="1541" max="1543" width="9.33203125" style="51"/>
    <col min="1544" max="1544" width="14.1640625" style="51" customWidth="1"/>
    <col min="1545" max="1545" width="13.5" style="51" customWidth="1"/>
    <col min="1546" max="1791" width="9.33203125" style="51"/>
    <col min="1792" max="1792" width="60" style="51" customWidth="1"/>
    <col min="1793" max="1793" width="23.1640625" style="51" customWidth="1"/>
    <col min="1794" max="1794" width="3.5" style="51" customWidth="1"/>
    <col min="1795" max="1795" width="23.1640625" style="51" customWidth="1"/>
    <col min="1796" max="1796" width="3" style="51" customWidth="1"/>
    <col min="1797" max="1799" width="9.33203125" style="51"/>
    <col min="1800" max="1800" width="14.1640625" style="51" customWidth="1"/>
    <col min="1801" max="1801" width="13.5" style="51" customWidth="1"/>
    <col min="1802" max="2047" width="9.33203125" style="51"/>
    <col min="2048" max="2048" width="60" style="51" customWidth="1"/>
    <col min="2049" max="2049" width="23.1640625" style="51" customWidth="1"/>
    <col min="2050" max="2050" width="3.5" style="51" customWidth="1"/>
    <col min="2051" max="2051" width="23.1640625" style="51" customWidth="1"/>
    <col min="2052" max="2052" width="3" style="51" customWidth="1"/>
    <col min="2053" max="2055" width="9.33203125" style="51"/>
    <col min="2056" max="2056" width="14.1640625" style="51" customWidth="1"/>
    <col min="2057" max="2057" width="13.5" style="51" customWidth="1"/>
    <col min="2058" max="2303" width="9.33203125" style="51"/>
    <col min="2304" max="2304" width="60" style="51" customWidth="1"/>
    <col min="2305" max="2305" width="23.1640625" style="51" customWidth="1"/>
    <col min="2306" max="2306" width="3.5" style="51" customWidth="1"/>
    <col min="2307" max="2307" width="23.1640625" style="51" customWidth="1"/>
    <col min="2308" max="2308" width="3" style="51" customWidth="1"/>
    <col min="2309" max="2311" width="9.33203125" style="51"/>
    <col min="2312" max="2312" width="14.1640625" style="51" customWidth="1"/>
    <col min="2313" max="2313" width="13.5" style="51" customWidth="1"/>
    <col min="2314" max="2559" width="9.33203125" style="51"/>
    <col min="2560" max="2560" width="60" style="51" customWidth="1"/>
    <col min="2561" max="2561" width="23.1640625" style="51" customWidth="1"/>
    <col min="2562" max="2562" width="3.5" style="51" customWidth="1"/>
    <col min="2563" max="2563" width="23.1640625" style="51" customWidth="1"/>
    <col min="2564" max="2564" width="3" style="51" customWidth="1"/>
    <col min="2565" max="2567" width="9.33203125" style="51"/>
    <col min="2568" max="2568" width="14.1640625" style="51" customWidth="1"/>
    <col min="2569" max="2569" width="13.5" style="51" customWidth="1"/>
    <col min="2570" max="2815" width="9.33203125" style="51"/>
    <col min="2816" max="2816" width="60" style="51" customWidth="1"/>
    <col min="2817" max="2817" width="23.1640625" style="51" customWidth="1"/>
    <col min="2818" max="2818" width="3.5" style="51" customWidth="1"/>
    <col min="2819" max="2819" width="23.1640625" style="51" customWidth="1"/>
    <col min="2820" max="2820" width="3" style="51" customWidth="1"/>
    <col min="2821" max="2823" width="9.33203125" style="51"/>
    <col min="2824" max="2824" width="14.1640625" style="51" customWidth="1"/>
    <col min="2825" max="2825" width="13.5" style="51" customWidth="1"/>
    <col min="2826" max="3071" width="9.33203125" style="51"/>
    <col min="3072" max="3072" width="60" style="51" customWidth="1"/>
    <col min="3073" max="3073" width="23.1640625" style="51" customWidth="1"/>
    <col min="3074" max="3074" width="3.5" style="51" customWidth="1"/>
    <col min="3075" max="3075" width="23.1640625" style="51" customWidth="1"/>
    <col min="3076" max="3076" width="3" style="51" customWidth="1"/>
    <col min="3077" max="3079" width="9.33203125" style="51"/>
    <col min="3080" max="3080" width="14.1640625" style="51" customWidth="1"/>
    <col min="3081" max="3081" width="13.5" style="51" customWidth="1"/>
    <col min="3082" max="3327" width="9.33203125" style="51"/>
    <col min="3328" max="3328" width="60" style="51" customWidth="1"/>
    <col min="3329" max="3329" width="23.1640625" style="51" customWidth="1"/>
    <col min="3330" max="3330" width="3.5" style="51" customWidth="1"/>
    <col min="3331" max="3331" width="23.1640625" style="51" customWidth="1"/>
    <col min="3332" max="3332" width="3" style="51" customWidth="1"/>
    <col min="3333" max="3335" width="9.33203125" style="51"/>
    <col min="3336" max="3336" width="14.1640625" style="51" customWidth="1"/>
    <col min="3337" max="3337" width="13.5" style="51" customWidth="1"/>
    <col min="3338" max="3583" width="9.33203125" style="51"/>
    <col min="3584" max="3584" width="60" style="51" customWidth="1"/>
    <col min="3585" max="3585" width="23.1640625" style="51" customWidth="1"/>
    <col min="3586" max="3586" width="3.5" style="51" customWidth="1"/>
    <col min="3587" max="3587" width="23.1640625" style="51" customWidth="1"/>
    <col min="3588" max="3588" width="3" style="51" customWidth="1"/>
    <col min="3589" max="3591" width="9.33203125" style="51"/>
    <col min="3592" max="3592" width="14.1640625" style="51" customWidth="1"/>
    <col min="3593" max="3593" width="13.5" style="51" customWidth="1"/>
    <col min="3594" max="3839" width="9.33203125" style="51"/>
    <col min="3840" max="3840" width="60" style="51" customWidth="1"/>
    <col min="3841" max="3841" width="23.1640625" style="51" customWidth="1"/>
    <col min="3842" max="3842" width="3.5" style="51" customWidth="1"/>
    <col min="3843" max="3843" width="23.1640625" style="51" customWidth="1"/>
    <col min="3844" max="3844" width="3" style="51" customWidth="1"/>
    <col min="3845" max="3847" width="9.33203125" style="51"/>
    <col min="3848" max="3848" width="14.1640625" style="51" customWidth="1"/>
    <col min="3849" max="3849" width="13.5" style="51" customWidth="1"/>
    <col min="3850" max="4095" width="9.33203125" style="51"/>
    <col min="4096" max="4096" width="60" style="51" customWidth="1"/>
    <col min="4097" max="4097" width="23.1640625" style="51" customWidth="1"/>
    <col min="4098" max="4098" width="3.5" style="51" customWidth="1"/>
    <col min="4099" max="4099" width="23.1640625" style="51" customWidth="1"/>
    <col min="4100" max="4100" width="3" style="51" customWidth="1"/>
    <col min="4101" max="4103" width="9.33203125" style="51"/>
    <col min="4104" max="4104" width="14.1640625" style="51" customWidth="1"/>
    <col min="4105" max="4105" width="13.5" style="51" customWidth="1"/>
    <col min="4106" max="4351" width="9.33203125" style="51"/>
    <col min="4352" max="4352" width="60" style="51" customWidth="1"/>
    <col min="4353" max="4353" width="23.1640625" style="51" customWidth="1"/>
    <col min="4354" max="4354" width="3.5" style="51" customWidth="1"/>
    <col min="4355" max="4355" width="23.1640625" style="51" customWidth="1"/>
    <col min="4356" max="4356" width="3" style="51" customWidth="1"/>
    <col min="4357" max="4359" width="9.33203125" style="51"/>
    <col min="4360" max="4360" width="14.1640625" style="51" customWidth="1"/>
    <col min="4361" max="4361" width="13.5" style="51" customWidth="1"/>
    <col min="4362" max="4607" width="9.33203125" style="51"/>
    <col min="4608" max="4608" width="60" style="51" customWidth="1"/>
    <col min="4609" max="4609" width="23.1640625" style="51" customWidth="1"/>
    <col min="4610" max="4610" width="3.5" style="51" customWidth="1"/>
    <col min="4611" max="4611" width="23.1640625" style="51" customWidth="1"/>
    <col min="4612" max="4612" width="3" style="51" customWidth="1"/>
    <col min="4613" max="4615" width="9.33203125" style="51"/>
    <col min="4616" max="4616" width="14.1640625" style="51" customWidth="1"/>
    <col min="4617" max="4617" width="13.5" style="51" customWidth="1"/>
    <col min="4618" max="4863" width="9.33203125" style="51"/>
    <col min="4864" max="4864" width="60" style="51" customWidth="1"/>
    <col min="4865" max="4865" width="23.1640625" style="51" customWidth="1"/>
    <col min="4866" max="4866" width="3.5" style="51" customWidth="1"/>
    <col min="4867" max="4867" width="23.1640625" style="51" customWidth="1"/>
    <col min="4868" max="4868" width="3" style="51" customWidth="1"/>
    <col min="4869" max="4871" width="9.33203125" style="51"/>
    <col min="4872" max="4872" width="14.1640625" style="51" customWidth="1"/>
    <col min="4873" max="4873" width="13.5" style="51" customWidth="1"/>
    <col min="4874" max="5119" width="9.33203125" style="51"/>
    <col min="5120" max="5120" width="60" style="51" customWidth="1"/>
    <col min="5121" max="5121" width="23.1640625" style="51" customWidth="1"/>
    <col min="5122" max="5122" width="3.5" style="51" customWidth="1"/>
    <col min="5123" max="5123" width="23.1640625" style="51" customWidth="1"/>
    <col min="5124" max="5124" width="3" style="51" customWidth="1"/>
    <col min="5125" max="5127" width="9.33203125" style="51"/>
    <col min="5128" max="5128" width="14.1640625" style="51" customWidth="1"/>
    <col min="5129" max="5129" width="13.5" style="51" customWidth="1"/>
    <col min="5130" max="5375" width="9.33203125" style="51"/>
    <col min="5376" max="5376" width="60" style="51" customWidth="1"/>
    <col min="5377" max="5377" width="23.1640625" style="51" customWidth="1"/>
    <col min="5378" max="5378" width="3.5" style="51" customWidth="1"/>
    <col min="5379" max="5379" width="23.1640625" style="51" customWidth="1"/>
    <col min="5380" max="5380" width="3" style="51" customWidth="1"/>
    <col min="5381" max="5383" width="9.33203125" style="51"/>
    <col min="5384" max="5384" width="14.1640625" style="51" customWidth="1"/>
    <col min="5385" max="5385" width="13.5" style="51" customWidth="1"/>
    <col min="5386" max="5631" width="9.33203125" style="51"/>
    <col min="5632" max="5632" width="60" style="51" customWidth="1"/>
    <col min="5633" max="5633" width="23.1640625" style="51" customWidth="1"/>
    <col min="5634" max="5634" width="3.5" style="51" customWidth="1"/>
    <col min="5635" max="5635" width="23.1640625" style="51" customWidth="1"/>
    <col min="5636" max="5636" width="3" style="51" customWidth="1"/>
    <col min="5637" max="5639" width="9.33203125" style="51"/>
    <col min="5640" max="5640" width="14.1640625" style="51" customWidth="1"/>
    <col min="5641" max="5641" width="13.5" style="51" customWidth="1"/>
    <col min="5642" max="5887" width="9.33203125" style="51"/>
    <col min="5888" max="5888" width="60" style="51" customWidth="1"/>
    <col min="5889" max="5889" width="23.1640625" style="51" customWidth="1"/>
    <col min="5890" max="5890" width="3.5" style="51" customWidth="1"/>
    <col min="5891" max="5891" width="23.1640625" style="51" customWidth="1"/>
    <col min="5892" max="5892" width="3" style="51" customWidth="1"/>
    <col min="5893" max="5895" width="9.33203125" style="51"/>
    <col min="5896" max="5896" width="14.1640625" style="51" customWidth="1"/>
    <col min="5897" max="5897" width="13.5" style="51" customWidth="1"/>
    <col min="5898" max="6143" width="9.33203125" style="51"/>
    <col min="6144" max="6144" width="60" style="51" customWidth="1"/>
    <col min="6145" max="6145" width="23.1640625" style="51" customWidth="1"/>
    <col min="6146" max="6146" width="3.5" style="51" customWidth="1"/>
    <col min="6147" max="6147" width="23.1640625" style="51" customWidth="1"/>
    <col min="6148" max="6148" width="3" style="51" customWidth="1"/>
    <col min="6149" max="6151" width="9.33203125" style="51"/>
    <col min="6152" max="6152" width="14.1640625" style="51" customWidth="1"/>
    <col min="6153" max="6153" width="13.5" style="51" customWidth="1"/>
    <col min="6154" max="6399" width="9.33203125" style="51"/>
    <col min="6400" max="6400" width="60" style="51" customWidth="1"/>
    <col min="6401" max="6401" width="23.1640625" style="51" customWidth="1"/>
    <col min="6402" max="6402" width="3.5" style="51" customWidth="1"/>
    <col min="6403" max="6403" width="23.1640625" style="51" customWidth="1"/>
    <col min="6404" max="6404" width="3" style="51" customWidth="1"/>
    <col min="6405" max="6407" width="9.33203125" style="51"/>
    <col min="6408" max="6408" width="14.1640625" style="51" customWidth="1"/>
    <col min="6409" max="6409" width="13.5" style="51" customWidth="1"/>
    <col min="6410" max="6655" width="9.33203125" style="51"/>
    <col min="6656" max="6656" width="60" style="51" customWidth="1"/>
    <col min="6657" max="6657" width="23.1640625" style="51" customWidth="1"/>
    <col min="6658" max="6658" width="3.5" style="51" customWidth="1"/>
    <col min="6659" max="6659" width="23.1640625" style="51" customWidth="1"/>
    <col min="6660" max="6660" width="3" style="51" customWidth="1"/>
    <col min="6661" max="6663" width="9.33203125" style="51"/>
    <col min="6664" max="6664" width="14.1640625" style="51" customWidth="1"/>
    <col min="6665" max="6665" width="13.5" style="51" customWidth="1"/>
    <col min="6666" max="6911" width="9.33203125" style="51"/>
    <col min="6912" max="6912" width="60" style="51" customWidth="1"/>
    <col min="6913" max="6913" width="23.1640625" style="51" customWidth="1"/>
    <col min="6914" max="6914" width="3.5" style="51" customWidth="1"/>
    <col min="6915" max="6915" width="23.1640625" style="51" customWidth="1"/>
    <col min="6916" max="6916" width="3" style="51" customWidth="1"/>
    <col min="6917" max="6919" width="9.33203125" style="51"/>
    <col min="6920" max="6920" width="14.1640625" style="51" customWidth="1"/>
    <col min="6921" max="6921" width="13.5" style="51" customWidth="1"/>
    <col min="6922" max="7167" width="9.33203125" style="51"/>
    <col min="7168" max="7168" width="60" style="51" customWidth="1"/>
    <col min="7169" max="7169" width="23.1640625" style="51" customWidth="1"/>
    <col min="7170" max="7170" width="3.5" style="51" customWidth="1"/>
    <col min="7171" max="7171" width="23.1640625" style="51" customWidth="1"/>
    <col min="7172" max="7172" width="3" style="51" customWidth="1"/>
    <col min="7173" max="7175" width="9.33203125" style="51"/>
    <col min="7176" max="7176" width="14.1640625" style="51" customWidth="1"/>
    <col min="7177" max="7177" width="13.5" style="51" customWidth="1"/>
    <col min="7178" max="7423" width="9.33203125" style="51"/>
    <col min="7424" max="7424" width="60" style="51" customWidth="1"/>
    <col min="7425" max="7425" width="23.1640625" style="51" customWidth="1"/>
    <col min="7426" max="7426" width="3.5" style="51" customWidth="1"/>
    <col min="7427" max="7427" width="23.1640625" style="51" customWidth="1"/>
    <col min="7428" max="7428" width="3" style="51" customWidth="1"/>
    <col min="7429" max="7431" width="9.33203125" style="51"/>
    <col min="7432" max="7432" width="14.1640625" style="51" customWidth="1"/>
    <col min="7433" max="7433" width="13.5" style="51" customWidth="1"/>
    <col min="7434" max="7679" width="9.33203125" style="51"/>
    <col min="7680" max="7680" width="60" style="51" customWidth="1"/>
    <col min="7681" max="7681" width="23.1640625" style="51" customWidth="1"/>
    <col min="7682" max="7682" width="3.5" style="51" customWidth="1"/>
    <col min="7683" max="7683" width="23.1640625" style="51" customWidth="1"/>
    <col min="7684" max="7684" width="3" style="51" customWidth="1"/>
    <col min="7685" max="7687" width="9.33203125" style="51"/>
    <col min="7688" max="7688" width="14.1640625" style="51" customWidth="1"/>
    <col min="7689" max="7689" width="13.5" style="51" customWidth="1"/>
    <col min="7690" max="7935" width="9.33203125" style="51"/>
    <col min="7936" max="7936" width="60" style="51" customWidth="1"/>
    <col min="7937" max="7937" width="23.1640625" style="51" customWidth="1"/>
    <col min="7938" max="7938" width="3.5" style="51" customWidth="1"/>
    <col min="7939" max="7939" width="23.1640625" style="51" customWidth="1"/>
    <col min="7940" max="7940" width="3" style="51" customWidth="1"/>
    <col min="7941" max="7943" width="9.33203125" style="51"/>
    <col min="7944" max="7944" width="14.1640625" style="51" customWidth="1"/>
    <col min="7945" max="7945" width="13.5" style="51" customWidth="1"/>
    <col min="7946" max="8191" width="9.33203125" style="51"/>
    <col min="8192" max="8192" width="60" style="51" customWidth="1"/>
    <col min="8193" max="8193" width="23.1640625" style="51" customWidth="1"/>
    <col min="8194" max="8194" width="3.5" style="51" customWidth="1"/>
    <col min="8195" max="8195" width="23.1640625" style="51" customWidth="1"/>
    <col min="8196" max="8196" width="3" style="51" customWidth="1"/>
    <col min="8197" max="8199" width="9.33203125" style="51"/>
    <col min="8200" max="8200" width="14.1640625" style="51" customWidth="1"/>
    <col min="8201" max="8201" width="13.5" style="51" customWidth="1"/>
    <col min="8202" max="8447" width="9.33203125" style="51"/>
    <col min="8448" max="8448" width="60" style="51" customWidth="1"/>
    <col min="8449" max="8449" width="23.1640625" style="51" customWidth="1"/>
    <col min="8450" max="8450" width="3.5" style="51" customWidth="1"/>
    <col min="8451" max="8451" width="23.1640625" style="51" customWidth="1"/>
    <col min="8452" max="8452" width="3" style="51" customWidth="1"/>
    <col min="8453" max="8455" width="9.33203125" style="51"/>
    <col min="8456" max="8456" width="14.1640625" style="51" customWidth="1"/>
    <col min="8457" max="8457" width="13.5" style="51" customWidth="1"/>
    <col min="8458" max="8703" width="9.33203125" style="51"/>
    <col min="8704" max="8704" width="60" style="51" customWidth="1"/>
    <col min="8705" max="8705" width="23.1640625" style="51" customWidth="1"/>
    <col min="8706" max="8706" width="3.5" style="51" customWidth="1"/>
    <col min="8707" max="8707" width="23.1640625" style="51" customWidth="1"/>
    <col min="8708" max="8708" width="3" style="51" customWidth="1"/>
    <col min="8709" max="8711" width="9.33203125" style="51"/>
    <col min="8712" max="8712" width="14.1640625" style="51" customWidth="1"/>
    <col min="8713" max="8713" width="13.5" style="51" customWidth="1"/>
    <col min="8714" max="8959" width="9.33203125" style="51"/>
    <col min="8960" max="8960" width="60" style="51" customWidth="1"/>
    <col min="8961" max="8961" width="23.1640625" style="51" customWidth="1"/>
    <col min="8962" max="8962" width="3.5" style="51" customWidth="1"/>
    <col min="8963" max="8963" width="23.1640625" style="51" customWidth="1"/>
    <col min="8964" max="8964" width="3" style="51" customWidth="1"/>
    <col min="8965" max="8967" width="9.33203125" style="51"/>
    <col min="8968" max="8968" width="14.1640625" style="51" customWidth="1"/>
    <col min="8969" max="8969" width="13.5" style="51" customWidth="1"/>
    <col min="8970" max="9215" width="9.33203125" style="51"/>
    <col min="9216" max="9216" width="60" style="51" customWidth="1"/>
    <col min="9217" max="9217" width="23.1640625" style="51" customWidth="1"/>
    <col min="9218" max="9218" width="3.5" style="51" customWidth="1"/>
    <col min="9219" max="9219" width="23.1640625" style="51" customWidth="1"/>
    <col min="9220" max="9220" width="3" style="51" customWidth="1"/>
    <col min="9221" max="9223" width="9.33203125" style="51"/>
    <col min="9224" max="9224" width="14.1640625" style="51" customWidth="1"/>
    <col min="9225" max="9225" width="13.5" style="51" customWidth="1"/>
    <col min="9226" max="9471" width="9.33203125" style="51"/>
    <col min="9472" max="9472" width="60" style="51" customWidth="1"/>
    <col min="9473" max="9473" width="23.1640625" style="51" customWidth="1"/>
    <col min="9474" max="9474" width="3.5" style="51" customWidth="1"/>
    <col min="9475" max="9475" width="23.1640625" style="51" customWidth="1"/>
    <col min="9476" max="9476" width="3" style="51" customWidth="1"/>
    <col min="9477" max="9479" width="9.33203125" style="51"/>
    <col min="9480" max="9480" width="14.1640625" style="51" customWidth="1"/>
    <col min="9481" max="9481" width="13.5" style="51" customWidth="1"/>
    <col min="9482" max="9727" width="9.33203125" style="51"/>
    <col min="9728" max="9728" width="60" style="51" customWidth="1"/>
    <col min="9729" max="9729" width="23.1640625" style="51" customWidth="1"/>
    <col min="9730" max="9730" width="3.5" style="51" customWidth="1"/>
    <col min="9731" max="9731" width="23.1640625" style="51" customWidth="1"/>
    <col min="9732" max="9732" width="3" style="51" customWidth="1"/>
    <col min="9733" max="9735" width="9.33203125" style="51"/>
    <col min="9736" max="9736" width="14.1640625" style="51" customWidth="1"/>
    <col min="9737" max="9737" width="13.5" style="51" customWidth="1"/>
    <col min="9738" max="9983" width="9.33203125" style="51"/>
    <col min="9984" max="9984" width="60" style="51" customWidth="1"/>
    <col min="9985" max="9985" width="23.1640625" style="51" customWidth="1"/>
    <col min="9986" max="9986" width="3.5" style="51" customWidth="1"/>
    <col min="9987" max="9987" width="23.1640625" style="51" customWidth="1"/>
    <col min="9988" max="9988" width="3" style="51" customWidth="1"/>
    <col min="9989" max="9991" width="9.33203125" style="51"/>
    <col min="9992" max="9992" width="14.1640625" style="51" customWidth="1"/>
    <col min="9993" max="9993" width="13.5" style="51" customWidth="1"/>
    <col min="9994" max="10239" width="9.33203125" style="51"/>
    <col min="10240" max="10240" width="60" style="51" customWidth="1"/>
    <col min="10241" max="10241" width="23.1640625" style="51" customWidth="1"/>
    <col min="10242" max="10242" width="3.5" style="51" customWidth="1"/>
    <col min="10243" max="10243" width="23.1640625" style="51" customWidth="1"/>
    <col min="10244" max="10244" width="3" style="51" customWidth="1"/>
    <col min="10245" max="10247" width="9.33203125" style="51"/>
    <col min="10248" max="10248" width="14.1640625" style="51" customWidth="1"/>
    <col min="10249" max="10249" width="13.5" style="51" customWidth="1"/>
    <col min="10250" max="10495" width="9.33203125" style="51"/>
    <col min="10496" max="10496" width="60" style="51" customWidth="1"/>
    <col min="10497" max="10497" width="23.1640625" style="51" customWidth="1"/>
    <col min="10498" max="10498" width="3.5" style="51" customWidth="1"/>
    <col min="10499" max="10499" width="23.1640625" style="51" customWidth="1"/>
    <col min="10500" max="10500" width="3" style="51" customWidth="1"/>
    <col min="10501" max="10503" width="9.33203125" style="51"/>
    <col min="10504" max="10504" width="14.1640625" style="51" customWidth="1"/>
    <col min="10505" max="10505" width="13.5" style="51" customWidth="1"/>
    <col min="10506" max="10751" width="9.33203125" style="51"/>
    <col min="10752" max="10752" width="60" style="51" customWidth="1"/>
    <col min="10753" max="10753" width="23.1640625" style="51" customWidth="1"/>
    <col min="10754" max="10754" width="3.5" style="51" customWidth="1"/>
    <col min="10755" max="10755" width="23.1640625" style="51" customWidth="1"/>
    <col min="10756" max="10756" width="3" style="51" customWidth="1"/>
    <col min="10757" max="10759" width="9.33203125" style="51"/>
    <col min="10760" max="10760" width="14.1640625" style="51" customWidth="1"/>
    <col min="10761" max="10761" width="13.5" style="51" customWidth="1"/>
    <col min="10762" max="11007" width="9.33203125" style="51"/>
    <col min="11008" max="11008" width="60" style="51" customWidth="1"/>
    <col min="11009" max="11009" width="23.1640625" style="51" customWidth="1"/>
    <col min="11010" max="11010" width="3.5" style="51" customWidth="1"/>
    <col min="11011" max="11011" width="23.1640625" style="51" customWidth="1"/>
    <col min="11012" max="11012" width="3" style="51" customWidth="1"/>
    <col min="11013" max="11015" width="9.33203125" style="51"/>
    <col min="11016" max="11016" width="14.1640625" style="51" customWidth="1"/>
    <col min="11017" max="11017" width="13.5" style="51" customWidth="1"/>
    <col min="11018" max="11263" width="9.33203125" style="51"/>
    <col min="11264" max="11264" width="60" style="51" customWidth="1"/>
    <col min="11265" max="11265" width="23.1640625" style="51" customWidth="1"/>
    <col min="11266" max="11266" width="3.5" style="51" customWidth="1"/>
    <col min="11267" max="11267" width="23.1640625" style="51" customWidth="1"/>
    <col min="11268" max="11268" width="3" style="51" customWidth="1"/>
    <col min="11269" max="11271" width="9.33203125" style="51"/>
    <col min="11272" max="11272" width="14.1640625" style="51" customWidth="1"/>
    <col min="11273" max="11273" width="13.5" style="51" customWidth="1"/>
    <col min="11274" max="11519" width="9.33203125" style="51"/>
    <col min="11520" max="11520" width="60" style="51" customWidth="1"/>
    <col min="11521" max="11521" width="23.1640625" style="51" customWidth="1"/>
    <col min="11522" max="11522" width="3.5" style="51" customWidth="1"/>
    <col min="11523" max="11523" width="23.1640625" style="51" customWidth="1"/>
    <col min="11524" max="11524" width="3" style="51" customWidth="1"/>
    <col min="11525" max="11527" width="9.33203125" style="51"/>
    <col min="11528" max="11528" width="14.1640625" style="51" customWidth="1"/>
    <col min="11529" max="11529" width="13.5" style="51" customWidth="1"/>
    <col min="11530" max="11775" width="9.33203125" style="51"/>
    <col min="11776" max="11776" width="60" style="51" customWidth="1"/>
    <col min="11777" max="11777" width="23.1640625" style="51" customWidth="1"/>
    <col min="11778" max="11778" width="3.5" style="51" customWidth="1"/>
    <col min="11779" max="11779" width="23.1640625" style="51" customWidth="1"/>
    <col min="11780" max="11780" width="3" style="51" customWidth="1"/>
    <col min="11781" max="11783" width="9.33203125" style="51"/>
    <col min="11784" max="11784" width="14.1640625" style="51" customWidth="1"/>
    <col min="11785" max="11785" width="13.5" style="51" customWidth="1"/>
    <col min="11786" max="12031" width="9.33203125" style="51"/>
    <col min="12032" max="12032" width="60" style="51" customWidth="1"/>
    <col min="12033" max="12033" width="23.1640625" style="51" customWidth="1"/>
    <col min="12034" max="12034" width="3.5" style="51" customWidth="1"/>
    <col min="12035" max="12035" width="23.1640625" style="51" customWidth="1"/>
    <col min="12036" max="12036" width="3" style="51" customWidth="1"/>
    <col min="12037" max="12039" width="9.33203125" style="51"/>
    <col min="12040" max="12040" width="14.1640625" style="51" customWidth="1"/>
    <col min="12041" max="12041" width="13.5" style="51" customWidth="1"/>
    <col min="12042" max="12287" width="9.33203125" style="51"/>
    <col min="12288" max="12288" width="60" style="51" customWidth="1"/>
    <col min="12289" max="12289" width="23.1640625" style="51" customWidth="1"/>
    <col min="12290" max="12290" width="3.5" style="51" customWidth="1"/>
    <col min="12291" max="12291" width="23.1640625" style="51" customWidth="1"/>
    <col min="12292" max="12292" width="3" style="51" customWidth="1"/>
    <col min="12293" max="12295" width="9.33203125" style="51"/>
    <col min="12296" max="12296" width="14.1640625" style="51" customWidth="1"/>
    <col min="12297" max="12297" width="13.5" style="51" customWidth="1"/>
    <col min="12298" max="12543" width="9.33203125" style="51"/>
    <col min="12544" max="12544" width="60" style="51" customWidth="1"/>
    <col min="12545" max="12545" width="23.1640625" style="51" customWidth="1"/>
    <col min="12546" max="12546" width="3.5" style="51" customWidth="1"/>
    <col min="12547" max="12547" width="23.1640625" style="51" customWidth="1"/>
    <col min="12548" max="12548" width="3" style="51" customWidth="1"/>
    <col min="12549" max="12551" width="9.33203125" style="51"/>
    <col min="12552" max="12552" width="14.1640625" style="51" customWidth="1"/>
    <col min="12553" max="12553" width="13.5" style="51" customWidth="1"/>
    <col min="12554" max="12799" width="9.33203125" style="51"/>
    <col min="12800" max="12800" width="60" style="51" customWidth="1"/>
    <col min="12801" max="12801" width="23.1640625" style="51" customWidth="1"/>
    <col min="12802" max="12802" width="3.5" style="51" customWidth="1"/>
    <col min="12803" max="12803" width="23.1640625" style="51" customWidth="1"/>
    <col min="12804" max="12804" width="3" style="51" customWidth="1"/>
    <col min="12805" max="12807" width="9.33203125" style="51"/>
    <col min="12808" max="12808" width="14.1640625" style="51" customWidth="1"/>
    <col min="12809" max="12809" width="13.5" style="51" customWidth="1"/>
    <col min="12810" max="13055" width="9.33203125" style="51"/>
    <col min="13056" max="13056" width="60" style="51" customWidth="1"/>
    <col min="13057" max="13057" width="23.1640625" style="51" customWidth="1"/>
    <col min="13058" max="13058" width="3.5" style="51" customWidth="1"/>
    <col min="13059" max="13059" width="23.1640625" style="51" customWidth="1"/>
    <col min="13060" max="13060" width="3" style="51" customWidth="1"/>
    <col min="13061" max="13063" width="9.33203125" style="51"/>
    <col min="13064" max="13064" width="14.1640625" style="51" customWidth="1"/>
    <col min="13065" max="13065" width="13.5" style="51" customWidth="1"/>
    <col min="13066" max="13311" width="9.33203125" style="51"/>
    <col min="13312" max="13312" width="60" style="51" customWidth="1"/>
    <col min="13313" max="13313" width="23.1640625" style="51" customWidth="1"/>
    <col min="13314" max="13314" width="3.5" style="51" customWidth="1"/>
    <col min="13315" max="13315" width="23.1640625" style="51" customWidth="1"/>
    <col min="13316" max="13316" width="3" style="51" customWidth="1"/>
    <col min="13317" max="13319" width="9.33203125" style="51"/>
    <col min="13320" max="13320" width="14.1640625" style="51" customWidth="1"/>
    <col min="13321" max="13321" width="13.5" style="51" customWidth="1"/>
    <col min="13322" max="13567" width="9.33203125" style="51"/>
    <col min="13568" max="13568" width="60" style="51" customWidth="1"/>
    <col min="13569" max="13569" width="23.1640625" style="51" customWidth="1"/>
    <col min="13570" max="13570" width="3.5" style="51" customWidth="1"/>
    <col min="13571" max="13571" width="23.1640625" style="51" customWidth="1"/>
    <col min="13572" max="13572" width="3" style="51" customWidth="1"/>
    <col min="13573" max="13575" width="9.33203125" style="51"/>
    <col min="13576" max="13576" width="14.1640625" style="51" customWidth="1"/>
    <col min="13577" max="13577" width="13.5" style="51" customWidth="1"/>
    <col min="13578" max="13823" width="9.33203125" style="51"/>
    <col min="13824" max="13824" width="60" style="51" customWidth="1"/>
    <col min="13825" max="13825" width="23.1640625" style="51" customWidth="1"/>
    <col min="13826" max="13826" width="3.5" style="51" customWidth="1"/>
    <col min="13827" max="13827" width="23.1640625" style="51" customWidth="1"/>
    <col min="13828" max="13828" width="3" style="51" customWidth="1"/>
    <col min="13829" max="13831" width="9.33203125" style="51"/>
    <col min="13832" max="13832" width="14.1640625" style="51" customWidth="1"/>
    <col min="13833" max="13833" width="13.5" style="51" customWidth="1"/>
    <col min="13834" max="14079" width="9.33203125" style="51"/>
    <col min="14080" max="14080" width="60" style="51" customWidth="1"/>
    <col min="14081" max="14081" width="23.1640625" style="51" customWidth="1"/>
    <col min="14082" max="14082" width="3.5" style="51" customWidth="1"/>
    <col min="14083" max="14083" width="23.1640625" style="51" customWidth="1"/>
    <col min="14084" max="14084" width="3" style="51" customWidth="1"/>
    <col min="14085" max="14087" width="9.33203125" style="51"/>
    <col min="14088" max="14088" width="14.1640625" style="51" customWidth="1"/>
    <col min="14089" max="14089" width="13.5" style="51" customWidth="1"/>
    <col min="14090" max="14335" width="9.33203125" style="51"/>
    <col min="14336" max="14336" width="60" style="51" customWidth="1"/>
    <col min="14337" max="14337" width="23.1640625" style="51" customWidth="1"/>
    <col min="14338" max="14338" width="3.5" style="51" customWidth="1"/>
    <col min="14339" max="14339" width="23.1640625" style="51" customWidth="1"/>
    <col min="14340" max="14340" width="3" style="51" customWidth="1"/>
    <col min="14341" max="14343" width="9.33203125" style="51"/>
    <col min="14344" max="14344" width="14.1640625" style="51" customWidth="1"/>
    <col min="14345" max="14345" width="13.5" style="51" customWidth="1"/>
    <col min="14346" max="14591" width="9.33203125" style="51"/>
    <col min="14592" max="14592" width="60" style="51" customWidth="1"/>
    <col min="14593" max="14593" width="23.1640625" style="51" customWidth="1"/>
    <col min="14594" max="14594" width="3.5" style="51" customWidth="1"/>
    <col min="14595" max="14595" width="23.1640625" style="51" customWidth="1"/>
    <col min="14596" max="14596" width="3" style="51" customWidth="1"/>
    <col min="14597" max="14599" width="9.33203125" style="51"/>
    <col min="14600" max="14600" width="14.1640625" style="51" customWidth="1"/>
    <col min="14601" max="14601" width="13.5" style="51" customWidth="1"/>
    <col min="14602" max="14847" width="9.33203125" style="51"/>
    <col min="14848" max="14848" width="60" style="51" customWidth="1"/>
    <col min="14849" max="14849" width="23.1640625" style="51" customWidth="1"/>
    <col min="14850" max="14850" width="3.5" style="51" customWidth="1"/>
    <col min="14851" max="14851" width="23.1640625" style="51" customWidth="1"/>
    <col min="14852" max="14852" width="3" style="51" customWidth="1"/>
    <col min="14853" max="14855" width="9.33203125" style="51"/>
    <col min="14856" max="14856" width="14.1640625" style="51" customWidth="1"/>
    <col min="14857" max="14857" width="13.5" style="51" customWidth="1"/>
    <col min="14858" max="15103" width="9.33203125" style="51"/>
    <col min="15104" max="15104" width="60" style="51" customWidth="1"/>
    <col min="15105" max="15105" width="23.1640625" style="51" customWidth="1"/>
    <col min="15106" max="15106" width="3.5" style="51" customWidth="1"/>
    <col min="15107" max="15107" width="23.1640625" style="51" customWidth="1"/>
    <col min="15108" max="15108" width="3" style="51" customWidth="1"/>
    <col min="15109" max="15111" width="9.33203125" style="51"/>
    <col min="15112" max="15112" width="14.1640625" style="51" customWidth="1"/>
    <col min="15113" max="15113" width="13.5" style="51" customWidth="1"/>
    <col min="15114" max="15359" width="9.33203125" style="51"/>
    <col min="15360" max="15360" width="60" style="51" customWidth="1"/>
    <col min="15361" max="15361" width="23.1640625" style="51" customWidth="1"/>
    <col min="15362" max="15362" width="3.5" style="51" customWidth="1"/>
    <col min="15363" max="15363" width="23.1640625" style="51" customWidth="1"/>
    <col min="15364" max="15364" width="3" style="51" customWidth="1"/>
    <col min="15365" max="15367" width="9.33203125" style="51"/>
    <col min="15368" max="15368" width="14.1640625" style="51" customWidth="1"/>
    <col min="15369" max="15369" width="13.5" style="51" customWidth="1"/>
    <col min="15370" max="15615" width="9.33203125" style="51"/>
    <col min="15616" max="15616" width="60" style="51" customWidth="1"/>
    <col min="15617" max="15617" width="23.1640625" style="51" customWidth="1"/>
    <col min="15618" max="15618" width="3.5" style="51" customWidth="1"/>
    <col min="15619" max="15619" width="23.1640625" style="51" customWidth="1"/>
    <col min="15620" max="15620" width="3" style="51" customWidth="1"/>
    <col min="15621" max="15623" width="9.33203125" style="51"/>
    <col min="15624" max="15624" width="14.1640625" style="51" customWidth="1"/>
    <col min="15625" max="15625" width="13.5" style="51" customWidth="1"/>
    <col min="15626" max="15871" width="9.33203125" style="51"/>
    <col min="15872" max="15872" width="60" style="51" customWidth="1"/>
    <col min="15873" max="15873" width="23.1640625" style="51" customWidth="1"/>
    <col min="15874" max="15874" width="3.5" style="51" customWidth="1"/>
    <col min="15875" max="15875" width="23.1640625" style="51" customWidth="1"/>
    <col min="15876" max="15876" width="3" style="51" customWidth="1"/>
    <col min="15877" max="15879" width="9.33203125" style="51"/>
    <col min="15880" max="15880" width="14.1640625" style="51" customWidth="1"/>
    <col min="15881" max="15881" width="13.5" style="51" customWidth="1"/>
    <col min="15882" max="16127" width="9.33203125" style="51"/>
    <col min="16128" max="16128" width="60" style="51" customWidth="1"/>
    <col min="16129" max="16129" width="23.1640625" style="51" customWidth="1"/>
    <col min="16130" max="16130" width="3.5" style="51" customWidth="1"/>
    <col min="16131" max="16131" width="23.1640625" style="51" customWidth="1"/>
    <col min="16132" max="16132" width="3" style="51" customWidth="1"/>
    <col min="16133" max="16135" width="9.33203125" style="51"/>
    <col min="16136" max="16136" width="14.1640625" style="51" customWidth="1"/>
    <col min="16137" max="16137" width="13.5" style="51" customWidth="1"/>
    <col min="16138" max="16384" width="9.33203125" style="51"/>
  </cols>
  <sheetData>
    <row r="1" spans="1:9" s="48" customFormat="1">
      <c r="A1" s="421" t="s">
        <v>832</v>
      </c>
      <c r="B1" s="422"/>
      <c r="C1" s="422"/>
    </row>
    <row r="2" spans="1:9" ht="24">
      <c r="A2" s="420" t="s">
        <v>29</v>
      </c>
      <c r="B2" s="420"/>
      <c r="C2" s="420"/>
    </row>
    <row r="3" spans="1:9">
      <c r="A3" s="53"/>
      <c r="B3" s="53"/>
      <c r="C3" s="54" t="s">
        <v>229</v>
      </c>
    </row>
    <row r="4" spans="1:9" ht="15.75" customHeight="1">
      <c r="A4" s="423" t="s">
        <v>774</v>
      </c>
      <c r="B4" s="424" t="s">
        <v>271</v>
      </c>
      <c r="C4" s="424" t="s">
        <v>272</v>
      </c>
    </row>
    <row r="5" spans="1:9" ht="15.75" customHeight="1">
      <c r="A5" s="423"/>
      <c r="B5" s="424"/>
      <c r="C5" s="424"/>
    </row>
    <row r="6" spans="1:9">
      <c r="A6" s="71" t="s">
        <v>775</v>
      </c>
      <c r="B6" s="63"/>
      <c r="C6" s="63"/>
      <c r="H6" s="72"/>
      <c r="I6" s="72"/>
    </row>
    <row r="7" spans="1:9">
      <c r="A7" s="71" t="s">
        <v>776</v>
      </c>
      <c r="B7" s="63"/>
      <c r="C7" s="63"/>
      <c r="H7" s="72"/>
      <c r="I7" s="72"/>
    </row>
    <row r="8" spans="1:9">
      <c r="A8" s="71" t="s">
        <v>833</v>
      </c>
      <c r="B8" s="63"/>
      <c r="C8" s="63"/>
      <c r="H8" s="72"/>
      <c r="I8" s="72"/>
    </row>
    <row r="9" spans="1:9">
      <c r="A9" s="71" t="s">
        <v>778</v>
      </c>
      <c r="B9" s="63"/>
      <c r="C9" s="63"/>
      <c r="H9" s="72"/>
      <c r="I9" s="72"/>
    </row>
    <row r="10" spans="1:9">
      <c r="A10" s="71" t="s">
        <v>779</v>
      </c>
      <c r="B10" s="63"/>
      <c r="C10" s="63"/>
      <c r="H10" s="72"/>
      <c r="I10" s="72"/>
    </row>
    <row r="11" spans="1:9" ht="18.75">
      <c r="A11" s="71" t="s">
        <v>780</v>
      </c>
      <c r="B11" s="63"/>
      <c r="C11" s="63"/>
      <c r="D11" s="73"/>
      <c r="H11" s="72"/>
      <c r="I11" s="72"/>
    </row>
    <row r="12" spans="1:9">
      <c r="A12" s="71" t="s">
        <v>781</v>
      </c>
      <c r="B12" s="63"/>
      <c r="C12" s="63"/>
      <c r="H12" s="72"/>
      <c r="I12" s="72"/>
    </row>
    <row r="13" spans="1:9" hidden="1">
      <c r="A13" s="71" t="s">
        <v>834</v>
      </c>
      <c r="B13" s="63"/>
      <c r="C13" s="63"/>
      <c r="H13" s="72"/>
      <c r="I13" s="72"/>
    </row>
    <row r="14" spans="1:9" hidden="1">
      <c r="A14" s="74" t="s">
        <v>835</v>
      </c>
      <c r="B14" s="63"/>
      <c r="C14" s="63"/>
      <c r="H14" s="72"/>
      <c r="I14" s="72"/>
    </row>
    <row r="15" spans="1:9" hidden="1">
      <c r="A15" s="74" t="s">
        <v>836</v>
      </c>
      <c r="B15" s="63"/>
      <c r="C15" s="63"/>
      <c r="H15" s="72"/>
      <c r="I15" s="72"/>
    </row>
    <row r="16" spans="1:9">
      <c r="A16" s="71" t="s">
        <v>782</v>
      </c>
      <c r="B16" s="63"/>
      <c r="C16" s="63"/>
      <c r="H16" s="72"/>
      <c r="I16" s="72"/>
    </row>
    <row r="17" spans="1:9">
      <c r="A17" s="75" t="s">
        <v>837</v>
      </c>
      <c r="B17" s="61"/>
      <c r="C17" s="63"/>
      <c r="H17" s="72"/>
      <c r="I17" s="72"/>
    </row>
    <row r="18" spans="1:9">
      <c r="A18" s="60" t="s">
        <v>784</v>
      </c>
      <c r="B18" s="76"/>
      <c r="C18" s="61"/>
      <c r="H18" s="72"/>
      <c r="I18" s="72"/>
    </row>
    <row r="19" spans="1:9">
      <c r="A19" s="60" t="s">
        <v>838</v>
      </c>
      <c r="B19" s="76"/>
      <c r="C19" s="76"/>
      <c r="H19" s="72"/>
      <c r="I19" s="72"/>
    </row>
    <row r="20" spans="1:9">
      <c r="A20" s="62" t="s">
        <v>839</v>
      </c>
      <c r="B20" s="76"/>
      <c r="C20" s="76"/>
      <c r="H20" s="72"/>
      <c r="I20" s="72"/>
    </row>
    <row r="21" spans="1:9" ht="18.75">
      <c r="A21" s="62" t="s">
        <v>840</v>
      </c>
      <c r="B21" s="76"/>
      <c r="C21" s="76"/>
      <c r="D21" s="73"/>
      <c r="H21" s="72"/>
      <c r="I21" s="72"/>
    </row>
    <row r="22" spans="1:9" ht="18.75">
      <c r="A22" s="60" t="s">
        <v>786</v>
      </c>
      <c r="B22" s="76"/>
      <c r="C22" s="76"/>
      <c r="D22" s="73"/>
      <c r="H22" s="72"/>
      <c r="I22" s="72"/>
    </row>
    <row r="23" spans="1:9" ht="18.75">
      <c r="A23" s="62" t="s">
        <v>841</v>
      </c>
      <c r="B23" s="76"/>
      <c r="C23" s="76"/>
      <c r="D23" s="73"/>
      <c r="H23" s="72"/>
      <c r="I23" s="72"/>
    </row>
    <row r="24" spans="1:9" ht="18.75">
      <c r="A24" s="62" t="s">
        <v>842</v>
      </c>
      <c r="B24" s="76"/>
      <c r="C24" s="76"/>
      <c r="D24" s="73"/>
      <c r="H24" s="72"/>
      <c r="I24" s="72"/>
    </row>
    <row r="25" spans="1:9">
      <c r="A25" s="68" t="s">
        <v>843</v>
      </c>
      <c r="B25" s="61"/>
      <c r="C25" s="61"/>
      <c r="H25" s="72"/>
      <c r="I25" s="72"/>
    </row>
    <row r="26" spans="1:9">
      <c r="A26" s="77" t="s">
        <v>788</v>
      </c>
      <c r="B26" s="78"/>
    </row>
    <row r="27" spans="1:9">
      <c r="I27" s="72"/>
    </row>
    <row r="28" spans="1:9">
      <c r="I28" s="72"/>
    </row>
  </sheetData>
  <mergeCells count="5">
    <mergeCell ref="A1:C1"/>
    <mergeCell ref="A2:C2"/>
    <mergeCell ref="A4:A5"/>
    <mergeCell ref="B4:B5"/>
    <mergeCell ref="C4:C5"/>
  </mergeCells>
  <phoneticPr fontId="0" type="noConversion"/>
  <pageMargins left="0.7" right="0.7" top="0.75" bottom="0.75" header="0.3" footer="0.3"/>
  <pageSetup paperSize="9" scale="98" fitToHeight="0" orientation="portrait" r:id="rId1"/>
</worksheet>
</file>

<file path=xl/worksheets/sheet4.xml><?xml version="1.0" encoding="utf-8"?>
<worksheet xmlns="http://schemas.openxmlformats.org/spreadsheetml/2006/main" xmlns:r="http://schemas.openxmlformats.org/officeDocument/2006/relationships">
  <sheetPr codeName="Sheet4">
    <pageSetUpPr fitToPage="1"/>
  </sheetPr>
  <dimension ref="A1:E102"/>
  <sheetViews>
    <sheetView view="pageBreakPreview" zoomScale="85" workbookViewId="0">
      <selection activeCell="C58" sqref="C58"/>
    </sheetView>
  </sheetViews>
  <sheetFormatPr defaultColWidth="9.1640625" defaultRowHeight="15"/>
  <cols>
    <col min="1" max="1" width="41.1640625" style="325" customWidth="1"/>
    <col min="2" max="2" width="56.1640625" style="325" customWidth="1"/>
    <col min="3" max="3" width="41.1640625" style="325" customWidth="1"/>
    <col min="4" max="4" width="15" style="325" hidden="1" customWidth="1"/>
    <col min="5" max="5" width="9.1640625" style="348"/>
    <col min="6" max="16384" width="9.1640625" style="325"/>
  </cols>
  <sheetData>
    <row r="1" spans="1:5" ht="36" customHeight="1">
      <c r="A1" s="325" t="s">
        <v>65</v>
      </c>
    </row>
    <row r="2" spans="1:5" ht="62.85" customHeight="1">
      <c r="A2" s="386" t="s">
        <v>66</v>
      </c>
      <c r="B2" s="381"/>
      <c r="C2" s="381"/>
    </row>
    <row r="3" spans="1:5" ht="22.9" customHeight="1">
      <c r="A3" s="349"/>
      <c r="B3" s="350"/>
      <c r="C3" s="311" t="s">
        <v>35</v>
      </c>
    </row>
    <row r="4" spans="1:5" ht="24.95" customHeight="1">
      <c r="A4" s="317" t="s">
        <v>67</v>
      </c>
      <c r="B4" s="317" t="s">
        <v>36</v>
      </c>
      <c r="C4" s="317" t="s">
        <v>37</v>
      </c>
    </row>
    <row r="5" spans="1:5" s="324" customFormat="1" ht="24.95" customHeight="1">
      <c r="A5" s="351">
        <v>201</v>
      </c>
      <c r="B5" s="297" t="s">
        <v>68</v>
      </c>
      <c r="C5" s="246">
        <f>SUM(C6:C24)</f>
        <v>32910.910472000003</v>
      </c>
      <c r="D5" s="352">
        <f>C5/$C$101</f>
        <v>7.7564101948374597E-2</v>
      </c>
      <c r="E5" s="353"/>
    </row>
    <row r="6" spans="1:5" ht="24.95" customHeight="1">
      <c r="A6" s="351">
        <v>2010301</v>
      </c>
      <c r="B6" s="239" t="s">
        <v>69</v>
      </c>
      <c r="C6" s="246">
        <v>2997.12</v>
      </c>
      <c r="D6" s="354">
        <f>C6/$C$101</f>
        <v>7.0635821950077232E-3</v>
      </c>
      <c r="E6" s="353"/>
    </row>
    <row r="7" spans="1:5" ht="24.95" customHeight="1">
      <c r="A7" s="351">
        <v>2010399</v>
      </c>
      <c r="B7" s="241" t="s">
        <v>70</v>
      </c>
      <c r="C7" s="246">
        <v>1778.0525259999999</v>
      </c>
      <c r="D7" s="354"/>
      <c r="E7" s="353"/>
    </row>
    <row r="8" spans="1:5" ht="24.95" customHeight="1">
      <c r="A8" s="351">
        <v>2010607</v>
      </c>
      <c r="B8" s="241" t="s">
        <v>71</v>
      </c>
      <c r="C8" s="246">
        <v>99</v>
      </c>
      <c r="D8" s="354"/>
      <c r="E8" s="353"/>
    </row>
    <row r="9" spans="1:5" ht="24.95" customHeight="1">
      <c r="A9" s="351">
        <v>2010699</v>
      </c>
      <c r="B9" s="241" t="s">
        <v>72</v>
      </c>
      <c r="C9" s="246">
        <f>22090.048355+600.24</f>
        <v>22690.288355000001</v>
      </c>
      <c r="D9" s="354"/>
      <c r="E9" s="353"/>
    </row>
    <row r="10" spans="1:5" ht="24.95" customHeight="1">
      <c r="A10" s="351">
        <v>2010708</v>
      </c>
      <c r="B10" s="241" t="s">
        <v>73</v>
      </c>
      <c r="C10" s="246"/>
      <c r="D10" s="354">
        <f>C10/$C$101</f>
        <v>0</v>
      </c>
      <c r="E10" s="353"/>
    </row>
    <row r="11" spans="1:5" ht="24.95" customHeight="1">
      <c r="A11" s="351">
        <v>2010710</v>
      </c>
      <c r="B11" s="241" t="s">
        <v>74</v>
      </c>
      <c r="C11" s="246"/>
      <c r="D11" s="354"/>
      <c r="E11" s="353"/>
    </row>
    <row r="12" spans="1:5" ht="24.95" customHeight="1">
      <c r="A12" s="351">
        <v>2010799</v>
      </c>
      <c r="B12" s="239" t="s">
        <v>75</v>
      </c>
      <c r="C12" s="246">
        <v>2034</v>
      </c>
      <c r="D12" s="354">
        <f>C12/$C$101</f>
        <v>4.7937106904780953E-3</v>
      </c>
      <c r="E12" s="353"/>
    </row>
    <row r="13" spans="1:5" ht="24.95" customHeight="1">
      <c r="A13" s="351">
        <v>2010804</v>
      </c>
      <c r="B13" s="241" t="s">
        <v>76</v>
      </c>
      <c r="C13" s="246">
        <v>1686.1</v>
      </c>
      <c r="D13" s="354"/>
      <c r="E13" s="353"/>
    </row>
    <row r="14" spans="1:5" ht="24.95" customHeight="1">
      <c r="A14" s="351">
        <v>2011199</v>
      </c>
      <c r="B14" s="241" t="s">
        <v>77</v>
      </c>
      <c r="C14" s="246">
        <v>16.847816000000002</v>
      </c>
      <c r="D14" s="354"/>
      <c r="E14" s="353"/>
    </row>
    <row r="15" spans="1:5" ht="24.95" customHeight="1">
      <c r="A15" s="351">
        <v>2011308</v>
      </c>
      <c r="B15" s="247" t="s">
        <v>78</v>
      </c>
      <c r="C15" s="246">
        <v>273.95967999999999</v>
      </c>
      <c r="D15" s="354">
        <f>C15/$C$101</f>
        <v>6.456654113942763E-4</v>
      </c>
      <c r="E15" s="353"/>
    </row>
    <row r="16" spans="1:5" ht="24.95" customHeight="1">
      <c r="A16" s="351">
        <v>2011405</v>
      </c>
      <c r="B16" s="241" t="s">
        <v>79</v>
      </c>
      <c r="C16" s="246">
        <v>376.6</v>
      </c>
      <c r="D16" s="354">
        <f>C16/$C$101</f>
        <v>8.8756708261261111E-4</v>
      </c>
      <c r="E16" s="353"/>
    </row>
    <row r="17" spans="1:5" ht="24.95" customHeight="1">
      <c r="A17" s="351">
        <v>2012999</v>
      </c>
      <c r="B17" s="241" t="s">
        <v>80</v>
      </c>
      <c r="C17" s="246">
        <v>19.746974999999999</v>
      </c>
      <c r="D17" s="354"/>
      <c r="E17" s="353"/>
    </row>
    <row r="18" spans="1:5" ht="24.95" customHeight="1">
      <c r="A18" s="351">
        <v>2013199</v>
      </c>
      <c r="B18" s="355" t="s">
        <v>81</v>
      </c>
      <c r="C18" s="246"/>
      <c r="D18" s="354"/>
      <c r="E18" s="353"/>
    </row>
    <row r="19" spans="1:5" ht="24.95" customHeight="1">
      <c r="A19" s="351">
        <v>2013399</v>
      </c>
      <c r="B19" s="241" t="s">
        <v>82</v>
      </c>
      <c r="C19" s="246">
        <v>227.34691000000001</v>
      </c>
      <c r="D19" s="354"/>
      <c r="E19" s="353"/>
    </row>
    <row r="20" spans="1:5" ht="24.95" customHeight="1">
      <c r="A20" s="351">
        <v>2013810</v>
      </c>
      <c r="B20" s="239" t="s">
        <v>83</v>
      </c>
      <c r="C20" s="246">
        <v>5</v>
      </c>
      <c r="D20" s="354">
        <f>C20/$C$101</f>
        <v>1.1783949583279488E-5</v>
      </c>
      <c r="E20" s="353"/>
    </row>
    <row r="21" spans="1:5" ht="24.95" customHeight="1">
      <c r="A21" s="351">
        <v>2013812</v>
      </c>
      <c r="B21" s="241" t="s">
        <v>84</v>
      </c>
      <c r="C21" s="246"/>
      <c r="D21" s="354"/>
      <c r="E21" s="353"/>
    </row>
    <row r="22" spans="1:5" ht="24.95" customHeight="1">
      <c r="A22" s="351">
        <v>2013816</v>
      </c>
      <c r="B22" s="239" t="s">
        <v>85</v>
      </c>
      <c r="C22" s="246">
        <v>1.06114</v>
      </c>
      <c r="D22" s="354">
        <f>C22/$C$101</f>
        <v>2.500884052160239E-6</v>
      </c>
      <c r="E22" s="353"/>
    </row>
    <row r="23" spans="1:5" ht="24.95" customHeight="1">
      <c r="A23" s="351">
        <v>2013899</v>
      </c>
      <c r="B23" s="239" t="s">
        <v>86</v>
      </c>
      <c r="C23" s="246">
        <v>705.78706999999997</v>
      </c>
      <c r="D23" s="354">
        <f>C23/$C$101</f>
        <v>1.66339184988211E-3</v>
      </c>
      <c r="E23" s="353"/>
    </row>
    <row r="24" spans="1:5" ht="24.95" customHeight="1">
      <c r="A24" s="351">
        <v>2019999</v>
      </c>
      <c r="B24" s="239" t="s">
        <v>87</v>
      </c>
      <c r="C24" s="246"/>
      <c r="D24" s="354">
        <f>C24/$C$101</f>
        <v>0</v>
      </c>
      <c r="E24" s="353"/>
    </row>
    <row r="25" spans="1:5" ht="24.95" customHeight="1">
      <c r="A25" s="351">
        <v>203</v>
      </c>
      <c r="B25" s="241" t="s">
        <v>88</v>
      </c>
      <c r="C25" s="246">
        <f>C26+C27</f>
        <v>729</v>
      </c>
      <c r="D25" s="354"/>
      <c r="E25" s="353"/>
    </row>
    <row r="26" spans="1:5" ht="24.95" customHeight="1">
      <c r="A26" s="351">
        <v>2030699</v>
      </c>
      <c r="B26" s="241" t="s">
        <v>89</v>
      </c>
      <c r="C26" s="246">
        <v>545</v>
      </c>
      <c r="D26" s="354"/>
      <c r="E26" s="353"/>
    </row>
    <row r="27" spans="1:5" ht="24.95" customHeight="1">
      <c r="A27" s="351">
        <v>2039999</v>
      </c>
      <c r="B27" s="241" t="s">
        <v>90</v>
      </c>
      <c r="C27" s="246">
        <v>184</v>
      </c>
      <c r="D27" s="354"/>
      <c r="E27" s="353"/>
    </row>
    <row r="28" spans="1:5" s="324" customFormat="1" ht="24.95" customHeight="1">
      <c r="A28" s="351">
        <v>204</v>
      </c>
      <c r="B28" s="297" t="s">
        <v>91</v>
      </c>
      <c r="C28" s="246"/>
      <c r="D28" s="352">
        <f>C28/$C$101</f>
        <v>0</v>
      </c>
      <c r="E28" s="353"/>
    </row>
    <row r="29" spans="1:5" s="324" customFormat="1" ht="24.95" customHeight="1">
      <c r="A29" s="351">
        <v>2040299</v>
      </c>
      <c r="B29" s="239" t="s">
        <v>92</v>
      </c>
      <c r="C29" s="246"/>
      <c r="D29" s="354">
        <f>C29/$C$101</f>
        <v>0</v>
      </c>
      <c r="E29" s="353"/>
    </row>
    <row r="30" spans="1:5" s="324" customFormat="1" ht="24.95" customHeight="1">
      <c r="A30" s="351">
        <v>206</v>
      </c>
      <c r="B30" s="297" t="s">
        <v>93</v>
      </c>
      <c r="C30" s="246">
        <f>SUM(C31:C44)</f>
        <v>19477.112925000001</v>
      </c>
      <c r="D30" s="352">
        <f>C30/$C$101</f>
        <v>4.5903463347208261E-2</v>
      </c>
      <c r="E30" s="353"/>
    </row>
    <row r="31" spans="1:5" s="324" customFormat="1" ht="24.95" customHeight="1">
      <c r="A31" s="351">
        <v>2060203</v>
      </c>
      <c r="B31" s="297" t="s">
        <v>94</v>
      </c>
      <c r="C31" s="246"/>
      <c r="D31" s="352"/>
      <c r="E31" s="353"/>
    </row>
    <row r="32" spans="1:5" s="324" customFormat="1" ht="24.95" customHeight="1">
      <c r="A32" s="351">
        <v>2060208</v>
      </c>
      <c r="B32" s="297" t="s">
        <v>95</v>
      </c>
      <c r="C32" s="246">
        <f>2744.212925+129.74</f>
        <v>2873.9529250000001</v>
      </c>
      <c r="D32" s="352"/>
      <c r="E32" s="353"/>
    </row>
    <row r="33" spans="1:5" s="324" customFormat="1" ht="24.95" customHeight="1">
      <c r="A33" s="351">
        <v>2060299</v>
      </c>
      <c r="B33" s="297" t="s">
        <v>96</v>
      </c>
      <c r="C33" s="246"/>
      <c r="D33" s="352"/>
      <c r="E33" s="353"/>
    </row>
    <row r="34" spans="1:5" s="324" customFormat="1" ht="24.95" customHeight="1">
      <c r="A34" s="351">
        <v>2060404</v>
      </c>
      <c r="B34" s="297" t="s">
        <v>97</v>
      </c>
      <c r="C34" s="246">
        <f>2082.56+1937.2</f>
        <v>4019.76</v>
      </c>
      <c r="D34" s="352"/>
      <c r="E34" s="353"/>
    </row>
    <row r="35" spans="1:5" s="324" customFormat="1" ht="24.95" customHeight="1">
      <c r="A35" s="351">
        <v>2060405</v>
      </c>
      <c r="B35" s="245" t="s">
        <v>98</v>
      </c>
      <c r="C35" s="246"/>
      <c r="D35" s="352"/>
      <c r="E35" s="353"/>
    </row>
    <row r="36" spans="1:5" s="324" customFormat="1" ht="24.95" customHeight="1">
      <c r="A36" s="351">
        <v>2060499</v>
      </c>
      <c r="B36" s="239" t="s">
        <v>99</v>
      </c>
      <c r="C36" s="246">
        <f>2179.04+7946.36</f>
        <v>10125.4</v>
      </c>
      <c r="D36" s="354">
        <f>C36/$C$101</f>
        <v>2.3863440622107625E-2</v>
      </c>
      <c r="E36" s="353"/>
    </row>
    <row r="37" spans="1:5" s="324" customFormat="1" ht="24.95" customHeight="1">
      <c r="A37" s="351">
        <v>2060502</v>
      </c>
      <c r="B37" s="239" t="s">
        <v>100</v>
      </c>
      <c r="C37" s="246"/>
      <c r="D37" s="354">
        <f>C37/$C$101</f>
        <v>0</v>
      </c>
      <c r="E37" s="353"/>
    </row>
    <row r="38" spans="1:5" s="324" customFormat="1" ht="24.95" customHeight="1">
      <c r="A38" s="351">
        <v>2060503</v>
      </c>
      <c r="B38" s="239" t="s">
        <v>101</v>
      </c>
      <c r="C38" s="246">
        <v>70</v>
      </c>
      <c r="D38" s="354">
        <f>C38/$C$101</f>
        <v>1.6497529416591283E-4</v>
      </c>
      <c r="E38" s="353"/>
    </row>
    <row r="39" spans="1:5" s="324" customFormat="1" ht="24.95" customHeight="1">
      <c r="A39" s="351">
        <v>2060702</v>
      </c>
      <c r="B39" s="241" t="s">
        <v>102</v>
      </c>
      <c r="C39" s="246"/>
      <c r="D39" s="354"/>
      <c r="E39" s="353"/>
    </row>
    <row r="40" spans="1:5" s="324" customFormat="1" ht="24.95" customHeight="1">
      <c r="A40" s="351">
        <v>2060799</v>
      </c>
      <c r="B40" s="239" t="s">
        <v>103</v>
      </c>
      <c r="C40" s="246"/>
      <c r="D40" s="354">
        <f>C40/$C$101</f>
        <v>0</v>
      </c>
      <c r="E40" s="353"/>
    </row>
    <row r="41" spans="1:5" s="324" customFormat="1" ht="24.95" customHeight="1">
      <c r="A41" s="351">
        <v>2060902</v>
      </c>
      <c r="B41" s="239" t="s">
        <v>104</v>
      </c>
      <c r="C41" s="246">
        <v>1190</v>
      </c>
      <c r="D41" s="354">
        <f>C41/$C$101</f>
        <v>2.8045800008205182E-3</v>
      </c>
      <c r="E41" s="353"/>
    </row>
    <row r="42" spans="1:5" s="324" customFormat="1" ht="24" customHeight="1">
      <c r="A42" s="351">
        <v>2060999</v>
      </c>
      <c r="B42" s="239" t="s">
        <v>105</v>
      </c>
      <c r="C42" s="246">
        <v>140</v>
      </c>
      <c r="D42" s="354"/>
      <c r="E42" s="353"/>
    </row>
    <row r="43" spans="1:5" s="324" customFormat="1" ht="24" customHeight="1">
      <c r="A43" s="351">
        <v>2069901</v>
      </c>
      <c r="B43" s="241" t="s">
        <v>106</v>
      </c>
      <c r="C43" s="246">
        <v>30</v>
      </c>
      <c r="D43" s="354"/>
      <c r="E43" s="353"/>
    </row>
    <row r="44" spans="1:5" ht="24.95" customHeight="1">
      <c r="A44" s="351">
        <v>2069999</v>
      </c>
      <c r="B44" s="239" t="s">
        <v>107</v>
      </c>
      <c r="C44" s="246">
        <v>1028</v>
      </c>
      <c r="D44" s="354">
        <f>C44/$C$101</f>
        <v>2.4227800343222627E-3</v>
      </c>
      <c r="E44" s="353"/>
    </row>
    <row r="45" spans="1:5" s="324" customFormat="1" ht="24.95" customHeight="1">
      <c r="A45" s="351">
        <v>208</v>
      </c>
      <c r="B45" s="297" t="s">
        <v>108</v>
      </c>
      <c r="C45" s="246">
        <f>SUM(C46:C60)</f>
        <v>8232.4176509999998</v>
      </c>
      <c r="D45" s="352">
        <f>C45/$C$101</f>
        <v>1.940207890957683E-2</v>
      </c>
      <c r="E45" s="353"/>
    </row>
    <row r="46" spans="1:5" s="324" customFormat="1" ht="24.95" customHeight="1">
      <c r="A46" s="351">
        <v>2080107</v>
      </c>
      <c r="B46" s="297" t="s">
        <v>109</v>
      </c>
      <c r="C46" s="246"/>
      <c r="D46" s="352"/>
      <c r="E46" s="353"/>
    </row>
    <row r="47" spans="1:5" s="324" customFormat="1" ht="24.95" customHeight="1">
      <c r="A47" s="351">
        <v>2080116</v>
      </c>
      <c r="B47" s="245" t="s">
        <v>110</v>
      </c>
      <c r="C47" s="246">
        <v>210.94</v>
      </c>
      <c r="D47" s="352"/>
      <c r="E47" s="353"/>
    </row>
    <row r="48" spans="1:5" s="324" customFormat="1" ht="24.95" customHeight="1">
      <c r="A48" s="351">
        <v>2080199</v>
      </c>
      <c r="B48" s="245" t="s">
        <v>111</v>
      </c>
      <c r="C48" s="246">
        <v>6202.17</v>
      </c>
      <c r="D48" s="352"/>
      <c r="E48" s="353"/>
    </row>
    <row r="49" spans="1:5" s="324" customFormat="1" ht="24.95" customHeight="1">
      <c r="A49" s="351">
        <v>2080501</v>
      </c>
      <c r="B49" s="245" t="s">
        <v>112</v>
      </c>
      <c r="C49" s="246">
        <v>375.2056</v>
      </c>
      <c r="D49" s="352"/>
      <c r="E49" s="353"/>
    </row>
    <row r="50" spans="1:5" s="324" customFormat="1" ht="24.95" customHeight="1">
      <c r="A50" s="351">
        <v>2080505</v>
      </c>
      <c r="B50" s="245" t="s">
        <v>113</v>
      </c>
      <c r="C50" s="246">
        <v>326.14027099999998</v>
      </c>
      <c r="D50" s="352"/>
      <c r="E50" s="353"/>
    </row>
    <row r="51" spans="1:5" s="324" customFormat="1" ht="24.95" customHeight="1">
      <c r="A51" s="351">
        <v>2080506</v>
      </c>
      <c r="B51" s="245" t="s">
        <v>114</v>
      </c>
      <c r="C51" s="246">
        <v>168.05276799999999</v>
      </c>
      <c r="D51" s="352"/>
      <c r="E51" s="353"/>
    </row>
    <row r="52" spans="1:5" s="324" customFormat="1" ht="24.95" customHeight="1">
      <c r="A52" s="351">
        <v>2080701</v>
      </c>
      <c r="B52" s="245" t="s">
        <v>115</v>
      </c>
      <c r="C52" s="246">
        <v>0.15</v>
      </c>
      <c r="D52" s="352"/>
      <c r="E52" s="353"/>
    </row>
    <row r="53" spans="1:5" ht="24.95" customHeight="1">
      <c r="A53" s="351">
        <v>2080702</v>
      </c>
      <c r="B53" s="241" t="s">
        <v>116</v>
      </c>
      <c r="C53" s="246">
        <v>55.72</v>
      </c>
      <c r="D53" s="354">
        <f>C53/$C$101</f>
        <v>1.313203341560666E-4</v>
      </c>
      <c r="E53" s="353"/>
    </row>
    <row r="54" spans="1:5" ht="24.95" customHeight="1">
      <c r="A54" s="351">
        <v>2080704</v>
      </c>
      <c r="B54" s="241" t="s">
        <v>117</v>
      </c>
      <c r="C54" s="246">
        <v>126.7</v>
      </c>
      <c r="D54" s="354"/>
      <c r="E54" s="353"/>
    </row>
    <row r="55" spans="1:5" ht="24.95" customHeight="1">
      <c r="A55" s="351">
        <v>2080705</v>
      </c>
      <c r="B55" s="241" t="s">
        <v>118</v>
      </c>
      <c r="C55" s="246">
        <v>0</v>
      </c>
      <c r="D55" s="354"/>
      <c r="E55" s="353"/>
    </row>
    <row r="56" spans="1:5" ht="24.95" customHeight="1">
      <c r="A56" s="351">
        <v>2080711</v>
      </c>
      <c r="B56" s="241" t="s">
        <v>119</v>
      </c>
      <c r="C56" s="246">
        <v>54.99</v>
      </c>
      <c r="D56" s="354"/>
      <c r="E56" s="353"/>
    </row>
    <row r="57" spans="1:5" ht="24.95" customHeight="1">
      <c r="A57" s="351">
        <v>2080712</v>
      </c>
      <c r="B57" s="241" t="s">
        <v>120</v>
      </c>
      <c r="C57" s="246">
        <v>1.56</v>
      </c>
      <c r="D57" s="354"/>
      <c r="E57" s="353"/>
    </row>
    <row r="58" spans="1:5" ht="24.95" customHeight="1">
      <c r="A58" s="351">
        <v>2080799</v>
      </c>
      <c r="B58" s="239" t="s">
        <v>121</v>
      </c>
      <c r="C58" s="246">
        <v>662.47</v>
      </c>
      <c r="D58" s="354">
        <f>C58/$C$101</f>
        <v>1.5613026160870326E-3</v>
      </c>
      <c r="E58" s="353"/>
    </row>
    <row r="59" spans="1:5" ht="24.95" customHeight="1">
      <c r="A59" s="351">
        <v>2080801</v>
      </c>
      <c r="B59" s="241" t="s">
        <v>122</v>
      </c>
      <c r="C59" s="246">
        <v>31.597799999999999</v>
      </c>
      <c r="D59" s="354"/>
      <c r="E59" s="353"/>
    </row>
    <row r="60" spans="1:5" ht="24.95" customHeight="1">
      <c r="A60" s="351">
        <v>2089999</v>
      </c>
      <c r="B60" s="239" t="s">
        <v>123</v>
      </c>
      <c r="C60" s="246">
        <v>16.721212000000001</v>
      </c>
      <c r="D60" s="354">
        <f>C60/$C$101</f>
        <v>3.9408383835865598E-5</v>
      </c>
      <c r="E60" s="353"/>
    </row>
    <row r="61" spans="1:5" s="324" customFormat="1" ht="24.95" customHeight="1">
      <c r="A61" s="351">
        <v>210</v>
      </c>
      <c r="B61" s="297" t="s">
        <v>124</v>
      </c>
      <c r="C61" s="246">
        <f>SUM(C62:C63)</f>
        <v>128.37100899999999</v>
      </c>
      <c r="D61" s="352">
        <f>C61/$C$101</f>
        <v>3.0254349960214346E-4</v>
      </c>
      <c r="E61" s="353"/>
    </row>
    <row r="62" spans="1:5" s="324" customFormat="1" ht="24.95" customHeight="1">
      <c r="A62" s="351">
        <v>2100409</v>
      </c>
      <c r="B62" s="239" t="s">
        <v>125</v>
      </c>
      <c r="C62" s="246"/>
      <c r="D62" s="354">
        <f>C62/$C$101</f>
        <v>0</v>
      </c>
      <c r="E62" s="353"/>
    </row>
    <row r="63" spans="1:5" s="324" customFormat="1" ht="24.95" customHeight="1">
      <c r="A63" s="351">
        <v>2101101</v>
      </c>
      <c r="B63" s="241" t="s">
        <v>126</v>
      </c>
      <c r="C63" s="246">
        <v>128.37100899999999</v>
      </c>
      <c r="D63" s="354"/>
      <c r="E63" s="353"/>
    </row>
    <row r="64" spans="1:5" s="324" customFormat="1" ht="24.95" customHeight="1">
      <c r="A64" s="351">
        <v>211</v>
      </c>
      <c r="B64" s="297" t="s">
        <v>127</v>
      </c>
      <c r="C64" s="246">
        <f>SUM(C65:C68)</f>
        <v>1519.54</v>
      </c>
      <c r="D64" s="352">
        <f>C64/$C$101</f>
        <v>3.5812365499553024E-3</v>
      </c>
      <c r="E64" s="353"/>
    </row>
    <row r="65" spans="1:5" s="324" customFormat="1" ht="24.95" customHeight="1">
      <c r="A65" s="351">
        <v>2110302</v>
      </c>
      <c r="B65" s="245" t="s">
        <v>128</v>
      </c>
      <c r="C65" s="246">
        <v>1512</v>
      </c>
      <c r="D65" s="352"/>
      <c r="E65" s="353"/>
    </row>
    <row r="66" spans="1:5" s="324" customFormat="1" ht="24.95" customHeight="1">
      <c r="A66" s="351">
        <v>2110401</v>
      </c>
      <c r="B66" s="241" t="s">
        <v>129</v>
      </c>
      <c r="C66" s="246"/>
      <c r="D66" s="354">
        <f>C66/$C$101</f>
        <v>0</v>
      </c>
      <c r="E66" s="353"/>
    </row>
    <row r="67" spans="1:5" s="324" customFormat="1" ht="24.95" customHeight="1">
      <c r="A67" s="351">
        <v>2111001</v>
      </c>
      <c r="B67" s="241" t="s">
        <v>130</v>
      </c>
      <c r="C67" s="246"/>
      <c r="D67" s="354">
        <f>C67/$C$101</f>
        <v>0</v>
      </c>
      <c r="E67" s="353"/>
    </row>
    <row r="68" spans="1:5" s="324" customFormat="1" ht="24.95" customHeight="1">
      <c r="A68" s="351">
        <v>2119999</v>
      </c>
      <c r="B68" s="241" t="s">
        <v>131</v>
      </c>
      <c r="C68" s="246">
        <v>7.54</v>
      </c>
      <c r="D68" s="354"/>
      <c r="E68" s="353"/>
    </row>
    <row r="69" spans="1:5" s="324" customFormat="1" ht="24.95" customHeight="1">
      <c r="A69" s="351">
        <v>212</v>
      </c>
      <c r="B69" s="297" t="s">
        <v>132</v>
      </c>
      <c r="C69" s="246">
        <f>SUM(C70:C74)</f>
        <v>270439.39278699999</v>
      </c>
      <c r="D69" s="352">
        <f>C69/$C$101</f>
        <v>0.63736883398694522</v>
      </c>
      <c r="E69" s="353"/>
    </row>
    <row r="70" spans="1:5" s="324" customFormat="1" ht="24.95" customHeight="1">
      <c r="A70" s="351">
        <v>2120199</v>
      </c>
      <c r="B70" s="245" t="s">
        <v>133</v>
      </c>
      <c r="C70" s="246">
        <v>15198.736027000001</v>
      </c>
      <c r="D70" s="352"/>
      <c r="E70" s="353"/>
    </row>
    <row r="71" spans="1:5" s="324" customFormat="1" ht="24.95" customHeight="1">
      <c r="A71" s="351">
        <v>2120201</v>
      </c>
      <c r="B71" s="245" t="s">
        <v>134</v>
      </c>
      <c r="C71" s="246">
        <v>1669.524676</v>
      </c>
      <c r="D71" s="352"/>
      <c r="E71" s="353"/>
    </row>
    <row r="72" spans="1:5" s="324" customFormat="1" ht="24.95" customHeight="1">
      <c r="A72" s="351">
        <v>2120399</v>
      </c>
      <c r="B72" s="239" t="s">
        <v>135</v>
      </c>
      <c r="C72" s="246">
        <f>193047.65+57589.05+314.78-28.74</f>
        <v>250922.74</v>
      </c>
      <c r="D72" s="354">
        <f>C72/$C$101</f>
        <v>0.59137218349166942</v>
      </c>
      <c r="E72" s="353"/>
    </row>
    <row r="73" spans="1:5" s="324" customFormat="1" ht="24.95" customHeight="1">
      <c r="A73" s="351">
        <v>2120501</v>
      </c>
      <c r="B73" s="239" t="s">
        <v>136</v>
      </c>
      <c r="C73" s="246">
        <v>2618.2320840000002</v>
      </c>
      <c r="D73" s="354">
        <f>C73/$C$101</f>
        <v>6.1706229750361575E-3</v>
      </c>
      <c r="E73" s="353"/>
    </row>
    <row r="74" spans="1:5" s="324" customFormat="1" ht="24.95" customHeight="1">
      <c r="A74" s="351">
        <v>2129999</v>
      </c>
      <c r="B74" s="239" t="s">
        <v>137</v>
      </c>
      <c r="C74" s="246">
        <v>30.16</v>
      </c>
      <c r="D74" s="354">
        <f>C74/$C$101</f>
        <v>7.1080783886341868E-5</v>
      </c>
      <c r="E74" s="353"/>
    </row>
    <row r="75" spans="1:5" s="324" customFormat="1" ht="24.95" customHeight="1">
      <c r="A75" s="351">
        <v>213</v>
      </c>
      <c r="B75" s="241" t="s">
        <v>138</v>
      </c>
      <c r="C75" s="246">
        <f>C76</f>
        <v>135</v>
      </c>
      <c r="D75" s="354"/>
      <c r="E75" s="353"/>
    </row>
    <row r="76" spans="1:5" s="324" customFormat="1" ht="24.95" customHeight="1">
      <c r="A76" s="351">
        <v>2130899</v>
      </c>
      <c r="B76" s="241" t="s">
        <v>139</v>
      </c>
      <c r="C76" s="246">
        <v>135</v>
      </c>
      <c r="D76" s="354"/>
      <c r="E76" s="353"/>
    </row>
    <row r="77" spans="1:5" s="324" customFormat="1" ht="24.95" customHeight="1">
      <c r="A77" s="351">
        <v>215</v>
      </c>
      <c r="B77" s="297" t="s">
        <v>140</v>
      </c>
      <c r="C77" s="246">
        <f>SUM(C78:C83)</f>
        <v>76142.505848999994</v>
      </c>
      <c r="D77" s="352">
        <f>C77/$C$101</f>
        <v>0.17945189001383588</v>
      </c>
      <c r="E77" s="353"/>
    </row>
    <row r="78" spans="1:5" ht="24.95" customHeight="1">
      <c r="A78" s="351">
        <v>2150199</v>
      </c>
      <c r="B78" s="241" t="s">
        <v>141</v>
      </c>
      <c r="C78" s="246"/>
      <c r="D78" s="354">
        <f>C78/$C$101</f>
        <v>0</v>
      </c>
      <c r="E78" s="353"/>
    </row>
    <row r="79" spans="1:5" ht="24.95" customHeight="1">
      <c r="A79" s="351">
        <v>2150299</v>
      </c>
      <c r="B79" s="241" t="s">
        <v>142</v>
      </c>
      <c r="C79" s="246">
        <f>51581.167684+10526.71-7946.36</f>
        <v>54161.517683999999</v>
      </c>
      <c r="D79" s="354"/>
      <c r="E79" s="353"/>
    </row>
    <row r="80" spans="1:5" ht="24.95" customHeight="1">
      <c r="A80" s="351">
        <v>2150517</v>
      </c>
      <c r="B80" s="239" t="s">
        <v>143</v>
      </c>
      <c r="C80" s="246">
        <f>2049.9555+7699.4-1937.2</f>
        <v>7812.1554999999998</v>
      </c>
      <c r="D80" s="354">
        <f>C80/$C$101</f>
        <v>1.841160930974791E-2</v>
      </c>
      <c r="E80" s="353"/>
    </row>
    <row r="81" spans="1:5" ht="24.95" customHeight="1">
      <c r="A81" s="351">
        <v>2150599</v>
      </c>
      <c r="B81" s="239" t="s">
        <v>144</v>
      </c>
      <c r="C81" s="246"/>
      <c r="D81" s="354"/>
      <c r="E81" s="353"/>
    </row>
    <row r="82" spans="1:5" ht="24.95" customHeight="1">
      <c r="A82" s="351">
        <v>2150805</v>
      </c>
      <c r="B82" s="239" t="s">
        <v>145</v>
      </c>
      <c r="C82" s="246">
        <v>1012.5</v>
      </c>
      <c r="D82" s="354"/>
      <c r="E82" s="353"/>
    </row>
    <row r="83" spans="1:5" ht="24.95" customHeight="1">
      <c r="A83" s="351">
        <v>2159999</v>
      </c>
      <c r="B83" s="239" t="s">
        <v>146</v>
      </c>
      <c r="C83" s="246">
        <v>13156.332665</v>
      </c>
      <c r="D83" s="354">
        <f t="shared" ref="D83:D96" si="0">C83/$C$101</f>
        <v>3.1006712165042614E-2</v>
      </c>
      <c r="E83" s="353"/>
    </row>
    <row r="84" spans="1:5" s="324" customFormat="1" ht="24.95" customHeight="1">
      <c r="A84" s="351">
        <v>216</v>
      </c>
      <c r="B84" s="297" t="s">
        <v>147</v>
      </c>
      <c r="C84" s="246">
        <f>SUM(C85:C87)</f>
        <v>5493.96</v>
      </c>
      <c r="D84" s="352">
        <f t="shared" si="0"/>
        <v>1.2948109530510834E-2</v>
      </c>
      <c r="E84" s="353"/>
    </row>
    <row r="85" spans="1:5" ht="24.95" customHeight="1">
      <c r="A85" s="351">
        <v>2160699</v>
      </c>
      <c r="B85" s="239" t="s">
        <v>148</v>
      </c>
      <c r="C85" s="246">
        <f>3884.75+1609.21</f>
        <v>5493.96</v>
      </c>
      <c r="D85" s="354">
        <f t="shared" si="0"/>
        <v>1.2948109530510834E-2</v>
      </c>
      <c r="E85" s="353"/>
    </row>
    <row r="86" spans="1:5" ht="24.95" customHeight="1">
      <c r="A86" s="351">
        <v>2169901</v>
      </c>
      <c r="B86" s="239" t="s">
        <v>149</v>
      </c>
      <c r="C86" s="246"/>
      <c r="D86" s="354">
        <f t="shared" si="0"/>
        <v>0</v>
      </c>
      <c r="E86" s="353"/>
    </row>
    <row r="87" spans="1:5" ht="24.95" customHeight="1">
      <c r="A87" s="351">
        <v>2169999</v>
      </c>
      <c r="B87" s="239" t="s">
        <v>150</v>
      </c>
      <c r="C87" s="246"/>
      <c r="D87" s="354">
        <f t="shared" si="0"/>
        <v>0</v>
      </c>
      <c r="E87" s="353"/>
    </row>
    <row r="88" spans="1:5" s="324" customFormat="1" ht="24.95" customHeight="1">
      <c r="A88" s="351">
        <v>217</v>
      </c>
      <c r="B88" s="297" t="s">
        <v>151</v>
      </c>
      <c r="C88" s="246">
        <f>C89</f>
        <v>432</v>
      </c>
      <c r="D88" s="352">
        <f t="shared" si="0"/>
        <v>1.0181332439953476E-3</v>
      </c>
      <c r="E88" s="353"/>
    </row>
    <row r="89" spans="1:5" ht="24.95" customHeight="1">
      <c r="A89" s="351">
        <v>2179999</v>
      </c>
      <c r="B89" s="239" t="s">
        <v>152</v>
      </c>
      <c r="C89" s="246">
        <v>432</v>
      </c>
      <c r="D89" s="354">
        <f t="shared" si="0"/>
        <v>1.0181332439953476E-3</v>
      </c>
      <c r="E89" s="353"/>
    </row>
    <row r="90" spans="1:5" s="324" customFormat="1" ht="24.95" customHeight="1">
      <c r="A90" s="351">
        <v>219</v>
      </c>
      <c r="B90" s="297" t="s">
        <v>153</v>
      </c>
      <c r="C90" s="246"/>
      <c r="D90" s="352">
        <f t="shared" si="0"/>
        <v>0</v>
      </c>
      <c r="E90" s="353"/>
    </row>
    <row r="91" spans="1:5" ht="24.95" customHeight="1">
      <c r="A91" s="351">
        <v>21902</v>
      </c>
      <c r="B91" s="239" t="s">
        <v>154</v>
      </c>
      <c r="C91" s="246"/>
      <c r="D91" s="354">
        <f t="shared" si="0"/>
        <v>0</v>
      </c>
      <c r="E91" s="353"/>
    </row>
    <row r="92" spans="1:5" s="324" customFormat="1" ht="24.95" customHeight="1">
      <c r="A92" s="351">
        <v>221</v>
      </c>
      <c r="B92" s="297" t="s">
        <v>155</v>
      </c>
      <c r="C92" s="246">
        <f>SUM(C93:C95)</f>
        <v>1799.0524</v>
      </c>
      <c r="D92" s="352">
        <f t="shared" si="0"/>
        <v>4.2399885558555925E-3</v>
      </c>
      <c r="E92" s="353"/>
    </row>
    <row r="93" spans="1:5" ht="24.95" customHeight="1">
      <c r="A93" s="351">
        <v>2210199</v>
      </c>
      <c r="B93" s="239" t="s">
        <v>156</v>
      </c>
      <c r="C93" s="246">
        <v>387.4</v>
      </c>
      <c r="D93" s="354">
        <f t="shared" si="0"/>
        <v>9.1302041371249467E-4</v>
      </c>
      <c r="E93" s="353"/>
    </row>
    <row r="94" spans="1:5" ht="24.95" customHeight="1">
      <c r="A94" s="351">
        <v>2210201</v>
      </c>
      <c r="B94" s="239" t="s">
        <v>157</v>
      </c>
      <c r="C94" s="246">
        <v>445.77359999999999</v>
      </c>
      <c r="D94" s="354">
        <f t="shared" si="0"/>
        <v>1.0505947255913994E-3</v>
      </c>
      <c r="E94" s="353"/>
    </row>
    <row r="95" spans="1:5" ht="24.95" customHeight="1">
      <c r="A95" s="351">
        <v>2210203</v>
      </c>
      <c r="B95" s="241" t="s">
        <v>158</v>
      </c>
      <c r="C95" s="246">
        <v>965.87879999999996</v>
      </c>
      <c r="D95" s="354">
        <f t="shared" si="0"/>
        <v>2.276373416551698E-3</v>
      </c>
      <c r="E95" s="353"/>
    </row>
    <row r="96" spans="1:5" s="324" customFormat="1" ht="24.95" customHeight="1">
      <c r="A96" s="351">
        <v>224</v>
      </c>
      <c r="B96" s="297" t="s">
        <v>159</v>
      </c>
      <c r="C96" s="246">
        <f>SUM(C97:C97:C98)</f>
        <v>1965.6934679999999</v>
      </c>
      <c r="D96" s="352">
        <f t="shared" si="0"/>
        <v>4.6327265446187618E-3</v>
      </c>
      <c r="E96" s="353"/>
    </row>
    <row r="97" spans="1:5" s="324" customFormat="1" ht="24.95" customHeight="1">
      <c r="A97" s="351">
        <v>2240109</v>
      </c>
      <c r="B97" s="245" t="s">
        <v>160</v>
      </c>
      <c r="C97" s="246"/>
      <c r="D97" s="352"/>
      <c r="E97" s="353"/>
    </row>
    <row r="98" spans="1:5" s="324" customFormat="1" ht="24.95" customHeight="1">
      <c r="A98" s="351">
        <v>2240199</v>
      </c>
      <c r="B98" s="245" t="s">
        <v>161</v>
      </c>
      <c r="C98" s="246">
        <v>1965.6934679999999</v>
      </c>
      <c r="D98" s="352"/>
      <c r="E98" s="353"/>
    </row>
    <row r="99" spans="1:5" s="324" customFormat="1" ht="24.95" customHeight="1">
      <c r="A99" s="351">
        <v>229</v>
      </c>
      <c r="B99" s="245" t="s">
        <v>162</v>
      </c>
      <c r="C99" s="246">
        <f>C100</f>
        <v>4901</v>
      </c>
      <c r="D99" s="352"/>
      <c r="E99" s="353"/>
    </row>
    <row r="100" spans="1:5" s="324" customFormat="1" ht="24.95" customHeight="1">
      <c r="A100" s="351">
        <v>2299999</v>
      </c>
      <c r="B100" s="245" t="s">
        <v>162</v>
      </c>
      <c r="C100" s="246">
        <f>4841+60</f>
        <v>4901</v>
      </c>
      <c r="D100" s="352"/>
      <c r="E100" s="353"/>
    </row>
    <row r="101" spans="1:5" ht="24.95" customHeight="1">
      <c r="A101" s="351"/>
      <c r="B101" s="356" t="s">
        <v>163</v>
      </c>
      <c r="C101" s="357">
        <f>C5+C28+C30+C45+C61+C64+C69+C77+C84+C88+C90+C92+C96+C99+C75+C25</f>
        <v>424305.95656099997</v>
      </c>
      <c r="D101" s="246"/>
      <c r="E101" s="353"/>
    </row>
    <row r="102" spans="1:5" ht="24.95" customHeight="1">
      <c r="A102" s="358" t="s">
        <v>164</v>
      </c>
    </row>
  </sheetData>
  <mergeCells count="1">
    <mergeCell ref="A2:C2"/>
  </mergeCells>
  <phoneticPr fontId="0" type="noConversion"/>
  <printOptions horizontalCentered="1"/>
  <pageMargins left="0.70866141732283505" right="0.70866141732283505" top="0.55118110236220497" bottom="0.35433070866141703" header="0.31496062992126" footer="0.31496062992126"/>
  <pageSetup paperSize="9" scale="77" fitToHeight="0" orientation="portrait" r:id="rId1"/>
</worksheet>
</file>

<file path=xl/worksheets/sheet40.xml><?xml version="1.0" encoding="utf-8"?>
<worksheet xmlns="http://schemas.openxmlformats.org/spreadsheetml/2006/main" xmlns:r="http://schemas.openxmlformats.org/officeDocument/2006/relationships">
  <sheetPr codeName="Sheet40">
    <pageSetUpPr fitToPage="1"/>
  </sheetPr>
  <dimension ref="A1:G47"/>
  <sheetViews>
    <sheetView view="pageBreakPreview" zoomScale="85" workbookViewId="0">
      <selection activeCell="H19" sqref="H19"/>
    </sheetView>
  </sheetViews>
  <sheetFormatPr defaultColWidth="9" defaultRowHeight="15.75"/>
  <cols>
    <col min="1" max="1" width="65.5" style="50" customWidth="1"/>
    <col min="2" max="3" width="28.83203125" style="51" customWidth="1"/>
    <col min="4" max="255" width="9.33203125" style="51"/>
    <col min="256" max="256" width="65.5" style="51" customWidth="1"/>
    <col min="257" max="257" width="24.33203125" style="51" customWidth="1"/>
    <col min="258" max="258" width="23.83203125" style="51" customWidth="1"/>
    <col min="259" max="259" width="4.6640625" style="51" customWidth="1"/>
    <col min="260" max="511" width="9.33203125" style="51"/>
    <col min="512" max="512" width="65.5" style="51" customWidth="1"/>
    <col min="513" max="513" width="24.33203125" style="51" customWidth="1"/>
    <col min="514" max="514" width="23.83203125" style="51" customWidth="1"/>
    <col min="515" max="515" width="4.6640625" style="51" customWidth="1"/>
    <col min="516" max="767" width="9.33203125" style="51"/>
    <col min="768" max="768" width="65.5" style="51" customWidth="1"/>
    <col min="769" max="769" width="24.33203125" style="51" customWidth="1"/>
    <col min="770" max="770" width="23.83203125" style="51" customWidth="1"/>
    <col min="771" max="771" width="4.6640625" style="51" customWidth="1"/>
    <col min="772" max="1023" width="9.33203125" style="51"/>
    <col min="1024" max="1024" width="65.5" style="51" customWidth="1"/>
    <col min="1025" max="1025" width="24.33203125" style="51" customWidth="1"/>
    <col min="1026" max="1026" width="23.83203125" style="51" customWidth="1"/>
    <col min="1027" max="1027" width="4.6640625" style="51" customWidth="1"/>
    <col min="1028" max="1279" width="9.33203125" style="51"/>
    <col min="1280" max="1280" width="65.5" style="51" customWidth="1"/>
    <col min="1281" max="1281" width="24.33203125" style="51" customWidth="1"/>
    <col min="1282" max="1282" width="23.83203125" style="51" customWidth="1"/>
    <col min="1283" max="1283" width="4.6640625" style="51" customWidth="1"/>
    <col min="1284" max="1535" width="9.33203125" style="51"/>
    <col min="1536" max="1536" width="65.5" style="51" customWidth="1"/>
    <col min="1537" max="1537" width="24.33203125" style="51" customWidth="1"/>
    <col min="1538" max="1538" width="23.83203125" style="51" customWidth="1"/>
    <col min="1539" max="1539" width="4.6640625" style="51" customWidth="1"/>
    <col min="1540" max="1791" width="9.33203125" style="51"/>
    <col min="1792" max="1792" width="65.5" style="51" customWidth="1"/>
    <col min="1793" max="1793" width="24.33203125" style="51" customWidth="1"/>
    <col min="1794" max="1794" width="23.83203125" style="51" customWidth="1"/>
    <col min="1795" max="1795" width="4.6640625" style="51" customWidth="1"/>
    <col min="1796" max="2047" width="9.33203125" style="51"/>
    <col min="2048" max="2048" width="65.5" style="51" customWidth="1"/>
    <col min="2049" max="2049" width="24.33203125" style="51" customWidth="1"/>
    <col min="2050" max="2050" width="23.83203125" style="51" customWidth="1"/>
    <col min="2051" max="2051" width="4.6640625" style="51" customWidth="1"/>
    <col min="2052" max="2303" width="9.33203125" style="51"/>
    <col min="2304" max="2304" width="65.5" style="51" customWidth="1"/>
    <col min="2305" max="2305" width="24.33203125" style="51" customWidth="1"/>
    <col min="2306" max="2306" width="23.83203125" style="51" customWidth="1"/>
    <col min="2307" max="2307" width="4.6640625" style="51" customWidth="1"/>
    <col min="2308" max="2559" width="9.33203125" style="51"/>
    <col min="2560" max="2560" width="65.5" style="51" customWidth="1"/>
    <col min="2561" max="2561" width="24.33203125" style="51" customWidth="1"/>
    <col min="2562" max="2562" width="23.83203125" style="51" customWidth="1"/>
    <col min="2563" max="2563" width="4.6640625" style="51" customWidth="1"/>
    <col min="2564" max="2815" width="9.33203125" style="51"/>
    <col min="2816" max="2816" width="65.5" style="51" customWidth="1"/>
    <col min="2817" max="2817" width="24.33203125" style="51" customWidth="1"/>
    <col min="2818" max="2818" width="23.83203125" style="51" customWidth="1"/>
    <col min="2819" max="2819" width="4.6640625" style="51" customWidth="1"/>
    <col min="2820" max="3071" width="9.33203125" style="51"/>
    <col min="3072" max="3072" width="65.5" style="51" customWidth="1"/>
    <col min="3073" max="3073" width="24.33203125" style="51" customWidth="1"/>
    <col min="3074" max="3074" width="23.83203125" style="51" customWidth="1"/>
    <col min="3075" max="3075" width="4.6640625" style="51" customWidth="1"/>
    <col min="3076" max="3327" width="9.33203125" style="51"/>
    <col min="3328" max="3328" width="65.5" style="51" customWidth="1"/>
    <col min="3329" max="3329" width="24.33203125" style="51" customWidth="1"/>
    <col min="3330" max="3330" width="23.83203125" style="51" customWidth="1"/>
    <col min="3331" max="3331" width="4.6640625" style="51" customWidth="1"/>
    <col min="3332" max="3583" width="9.33203125" style="51"/>
    <col min="3584" max="3584" width="65.5" style="51" customWidth="1"/>
    <col min="3585" max="3585" width="24.33203125" style="51" customWidth="1"/>
    <col min="3586" max="3586" width="23.83203125" style="51" customWidth="1"/>
    <col min="3587" max="3587" width="4.6640625" style="51" customWidth="1"/>
    <col min="3588" max="3839" width="9.33203125" style="51"/>
    <col min="3840" max="3840" width="65.5" style="51" customWidth="1"/>
    <col min="3841" max="3841" width="24.33203125" style="51" customWidth="1"/>
    <col min="3842" max="3842" width="23.83203125" style="51" customWidth="1"/>
    <col min="3843" max="3843" width="4.6640625" style="51" customWidth="1"/>
    <col min="3844" max="4095" width="9.33203125" style="51"/>
    <col min="4096" max="4096" width="65.5" style="51" customWidth="1"/>
    <col min="4097" max="4097" width="24.33203125" style="51" customWidth="1"/>
    <col min="4098" max="4098" width="23.83203125" style="51" customWidth="1"/>
    <col min="4099" max="4099" width="4.6640625" style="51" customWidth="1"/>
    <col min="4100" max="4351" width="9.33203125" style="51"/>
    <col min="4352" max="4352" width="65.5" style="51" customWidth="1"/>
    <col min="4353" max="4353" width="24.33203125" style="51" customWidth="1"/>
    <col min="4354" max="4354" width="23.83203125" style="51" customWidth="1"/>
    <col min="4355" max="4355" width="4.6640625" style="51" customWidth="1"/>
    <col min="4356" max="4607" width="9.33203125" style="51"/>
    <col min="4608" max="4608" width="65.5" style="51" customWidth="1"/>
    <col min="4609" max="4609" width="24.33203125" style="51" customWidth="1"/>
    <col min="4610" max="4610" width="23.83203125" style="51" customWidth="1"/>
    <col min="4611" max="4611" width="4.6640625" style="51" customWidth="1"/>
    <col min="4612" max="4863" width="9.33203125" style="51"/>
    <col min="4864" max="4864" width="65.5" style="51" customWidth="1"/>
    <col min="4865" max="4865" width="24.33203125" style="51" customWidth="1"/>
    <col min="4866" max="4866" width="23.83203125" style="51" customWidth="1"/>
    <col min="4867" max="4867" width="4.6640625" style="51" customWidth="1"/>
    <col min="4868" max="5119" width="9.33203125" style="51"/>
    <col min="5120" max="5120" width="65.5" style="51" customWidth="1"/>
    <col min="5121" max="5121" width="24.33203125" style="51" customWidth="1"/>
    <col min="5122" max="5122" width="23.83203125" style="51" customWidth="1"/>
    <col min="5123" max="5123" width="4.6640625" style="51" customWidth="1"/>
    <col min="5124" max="5375" width="9.33203125" style="51"/>
    <col min="5376" max="5376" width="65.5" style="51" customWidth="1"/>
    <col min="5377" max="5377" width="24.33203125" style="51" customWidth="1"/>
    <col min="5378" max="5378" width="23.83203125" style="51" customWidth="1"/>
    <col min="5379" max="5379" width="4.6640625" style="51" customWidth="1"/>
    <col min="5380" max="5631" width="9.33203125" style="51"/>
    <col min="5632" max="5632" width="65.5" style="51" customWidth="1"/>
    <col min="5633" max="5633" width="24.33203125" style="51" customWidth="1"/>
    <col min="5634" max="5634" width="23.83203125" style="51" customWidth="1"/>
    <col min="5635" max="5635" width="4.6640625" style="51" customWidth="1"/>
    <col min="5636" max="5887" width="9.33203125" style="51"/>
    <col min="5888" max="5888" width="65.5" style="51" customWidth="1"/>
    <col min="5889" max="5889" width="24.33203125" style="51" customWidth="1"/>
    <col min="5890" max="5890" width="23.83203125" style="51" customWidth="1"/>
    <col min="5891" max="5891" width="4.6640625" style="51" customWidth="1"/>
    <col min="5892" max="6143" width="9.33203125" style="51"/>
    <col min="6144" max="6144" width="65.5" style="51" customWidth="1"/>
    <col min="6145" max="6145" width="24.33203125" style="51" customWidth="1"/>
    <col min="6146" max="6146" width="23.83203125" style="51" customWidth="1"/>
    <col min="6147" max="6147" width="4.6640625" style="51" customWidth="1"/>
    <col min="6148" max="6399" width="9.33203125" style="51"/>
    <col min="6400" max="6400" width="65.5" style="51" customWidth="1"/>
    <col min="6401" max="6401" width="24.33203125" style="51" customWidth="1"/>
    <col min="6402" max="6402" width="23.83203125" style="51" customWidth="1"/>
    <col min="6403" max="6403" width="4.6640625" style="51" customWidth="1"/>
    <col min="6404" max="6655" width="9.33203125" style="51"/>
    <col min="6656" max="6656" width="65.5" style="51" customWidth="1"/>
    <col min="6657" max="6657" width="24.33203125" style="51" customWidth="1"/>
    <col min="6658" max="6658" width="23.83203125" style="51" customWidth="1"/>
    <col min="6659" max="6659" width="4.6640625" style="51" customWidth="1"/>
    <col min="6660" max="6911" width="9.33203125" style="51"/>
    <col min="6912" max="6912" width="65.5" style="51" customWidth="1"/>
    <col min="6913" max="6913" width="24.33203125" style="51" customWidth="1"/>
    <col min="6914" max="6914" width="23.83203125" style="51" customWidth="1"/>
    <col min="6915" max="6915" width="4.6640625" style="51" customWidth="1"/>
    <col min="6916" max="7167" width="9.33203125" style="51"/>
    <col min="7168" max="7168" width="65.5" style="51" customWidth="1"/>
    <col min="7169" max="7169" width="24.33203125" style="51" customWidth="1"/>
    <col min="7170" max="7170" width="23.83203125" style="51" customWidth="1"/>
    <col min="7171" max="7171" width="4.6640625" style="51" customWidth="1"/>
    <col min="7172" max="7423" width="9.33203125" style="51"/>
    <col min="7424" max="7424" width="65.5" style="51" customWidth="1"/>
    <col min="7425" max="7425" width="24.33203125" style="51" customWidth="1"/>
    <col min="7426" max="7426" width="23.83203125" style="51" customWidth="1"/>
    <col min="7427" max="7427" width="4.6640625" style="51" customWidth="1"/>
    <col min="7428" max="7679" width="9.33203125" style="51"/>
    <col min="7680" max="7680" width="65.5" style="51" customWidth="1"/>
    <col min="7681" max="7681" width="24.33203125" style="51" customWidth="1"/>
    <col min="7682" max="7682" width="23.83203125" style="51" customWidth="1"/>
    <col min="7683" max="7683" width="4.6640625" style="51" customWidth="1"/>
    <col min="7684" max="7935" width="9.33203125" style="51"/>
    <col min="7936" max="7936" width="65.5" style="51" customWidth="1"/>
    <col min="7937" max="7937" width="24.33203125" style="51" customWidth="1"/>
    <col min="7938" max="7938" width="23.83203125" style="51" customWidth="1"/>
    <col min="7939" max="7939" width="4.6640625" style="51" customWidth="1"/>
    <col min="7940" max="8191" width="9.33203125" style="51"/>
    <col min="8192" max="8192" width="65.5" style="51" customWidth="1"/>
    <col min="8193" max="8193" width="24.33203125" style="51" customWidth="1"/>
    <col min="8194" max="8194" width="23.83203125" style="51" customWidth="1"/>
    <col min="8195" max="8195" width="4.6640625" style="51" customWidth="1"/>
    <col min="8196" max="8447" width="9.33203125" style="51"/>
    <col min="8448" max="8448" width="65.5" style="51" customWidth="1"/>
    <col min="8449" max="8449" width="24.33203125" style="51" customWidth="1"/>
    <col min="8450" max="8450" width="23.83203125" style="51" customWidth="1"/>
    <col min="8451" max="8451" width="4.6640625" style="51" customWidth="1"/>
    <col min="8452" max="8703" width="9.33203125" style="51"/>
    <col min="8704" max="8704" width="65.5" style="51" customWidth="1"/>
    <col min="8705" max="8705" width="24.33203125" style="51" customWidth="1"/>
    <col min="8706" max="8706" width="23.83203125" style="51" customWidth="1"/>
    <col min="8707" max="8707" width="4.6640625" style="51" customWidth="1"/>
    <col min="8708" max="8959" width="9.33203125" style="51"/>
    <col min="8960" max="8960" width="65.5" style="51" customWidth="1"/>
    <col min="8961" max="8961" width="24.33203125" style="51" customWidth="1"/>
    <col min="8962" max="8962" width="23.83203125" style="51" customWidth="1"/>
    <col min="8963" max="8963" width="4.6640625" style="51" customWidth="1"/>
    <col min="8964" max="9215" width="9.33203125" style="51"/>
    <col min="9216" max="9216" width="65.5" style="51" customWidth="1"/>
    <col min="9217" max="9217" width="24.33203125" style="51" customWidth="1"/>
    <col min="9218" max="9218" width="23.83203125" style="51" customWidth="1"/>
    <col min="9219" max="9219" width="4.6640625" style="51" customWidth="1"/>
    <col min="9220" max="9471" width="9.33203125" style="51"/>
    <col min="9472" max="9472" width="65.5" style="51" customWidth="1"/>
    <col min="9473" max="9473" width="24.33203125" style="51" customWidth="1"/>
    <col min="9474" max="9474" width="23.83203125" style="51" customWidth="1"/>
    <col min="9475" max="9475" width="4.6640625" style="51" customWidth="1"/>
    <col min="9476" max="9727" width="9.33203125" style="51"/>
    <col min="9728" max="9728" width="65.5" style="51" customWidth="1"/>
    <col min="9729" max="9729" width="24.33203125" style="51" customWidth="1"/>
    <col min="9730" max="9730" width="23.83203125" style="51" customWidth="1"/>
    <col min="9731" max="9731" width="4.6640625" style="51" customWidth="1"/>
    <col min="9732" max="9983" width="9.33203125" style="51"/>
    <col min="9984" max="9984" width="65.5" style="51" customWidth="1"/>
    <col min="9985" max="9985" width="24.33203125" style="51" customWidth="1"/>
    <col min="9986" max="9986" width="23.83203125" style="51" customWidth="1"/>
    <col min="9987" max="9987" width="4.6640625" style="51" customWidth="1"/>
    <col min="9988" max="10239" width="9.33203125" style="51"/>
    <col min="10240" max="10240" width="65.5" style="51" customWidth="1"/>
    <col min="10241" max="10241" width="24.33203125" style="51" customWidth="1"/>
    <col min="10242" max="10242" width="23.83203125" style="51" customWidth="1"/>
    <col min="10243" max="10243" width="4.6640625" style="51" customWidth="1"/>
    <col min="10244" max="10495" width="9.33203125" style="51"/>
    <col min="10496" max="10496" width="65.5" style="51" customWidth="1"/>
    <col min="10497" max="10497" width="24.33203125" style="51" customWidth="1"/>
    <col min="10498" max="10498" width="23.83203125" style="51" customWidth="1"/>
    <col min="10499" max="10499" width="4.6640625" style="51" customWidth="1"/>
    <col min="10500" max="10751" width="9.33203125" style="51"/>
    <col min="10752" max="10752" width="65.5" style="51" customWidth="1"/>
    <col min="10753" max="10753" width="24.33203125" style="51" customWidth="1"/>
    <col min="10754" max="10754" width="23.83203125" style="51" customWidth="1"/>
    <col min="10755" max="10755" width="4.6640625" style="51" customWidth="1"/>
    <col min="10756" max="11007" width="9.33203125" style="51"/>
    <col min="11008" max="11008" width="65.5" style="51" customWidth="1"/>
    <col min="11009" max="11009" width="24.33203125" style="51" customWidth="1"/>
    <col min="11010" max="11010" width="23.83203125" style="51" customWidth="1"/>
    <col min="11011" max="11011" width="4.6640625" style="51" customWidth="1"/>
    <col min="11012" max="11263" width="9.33203125" style="51"/>
    <col min="11264" max="11264" width="65.5" style="51" customWidth="1"/>
    <col min="11265" max="11265" width="24.33203125" style="51" customWidth="1"/>
    <col min="11266" max="11266" width="23.83203125" style="51" customWidth="1"/>
    <col min="11267" max="11267" width="4.6640625" style="51" customWidth="1"/>
    <col min="11268" max="11519" width="9.33203125" style="51"/>
    <col min="11520" max="11520" width="65.5" style="51" customWidth="1"/>
    <col min="11521" max="11521" width="24.33203125" style="51" customWidth="1"/>
    <col min="11522" max="11522" width="23.83203125" style="51" customWidth="1"/>
    <col min="11523" max="11523" width="4.6640625" style="51" customWidth="1"/>
    <col min="11524" max="11775" width="9.33203125" style="51"/>
    <col min="11776" max="11776" width="65.5" style="51" customWidth="1"/>
    <col min="11777" max="11777" width="24.33203125" style="51" customWidth="1"/>
    <col min="11778" max="11778" width="23.83203125" style="51" customWidth="1"/>
    <col min="11779" max="11779" width="4.6640625" style="51" customWidth="1"/>
    <col min="11780" max="12031" width="9.33203125" style="51"/>
    <col min="12032" max="12032" width="65.5" style="51" customWidth="1"/>
    <col min="12033" max="12033" width="24.33203125" style="51" customWidth="1"/>
    <col min="12034" max="12034" width="23.83203125" style="51" customWidth="1"/>
    <col min="12035" max="12035" width="4.6640625" style="51" customWidth="1"/>
    <col min="12036" max="12287" width="9.33203125" style="51"/>
    <col min="12288" max="12288" width="65.5" style="51" customWidth="1"/>
    <col min="12289" max="12289" width="24.33203125" style="51" customWidth="1"/>
    <col min="12290" max="12290" width="23.83203125" style="51" customWidth="1"/>
    <col min="12291" max="12291" width="4.6640625" style="51" customWidth="1"/>
    <col min="12292" max="12543" width="9.33203125" style="51"/>
    <col min="12544" max="12544" width="65.5" style="51" customWidth="1"/>
    <col min="12545" max="12545" width="24.33203125" style="51" customWidth="1"/>
    <col min="12546" max="12546" width="23.83203125" style="51" customWidth="1"/>
    <col min="12547" max="12547" width="4.6640625" style="51" customWidth="1"/>
    <col min="12548" max="12799" width="9.33203125" style="51"/>
    <col min="12800" max="12800" width="65.5" style="51" customWidth="1"/>
    <col min="12801" max="12801" width="24.33203125" style="51" customWidth="1"/>
    <col min="12802" max="12802" width="23.83203125" style="51" customWidth="1"/>
    <col min="12803" max="12803" width="4.6640625" style="51" customWidth="1"/>
    <col min="12804" max="13055" width="9.33203125" style="51"/>
    <col min="13056" max="13056" width="65.5" style="51" customWidth="1"/>
    <col min="13057" max="13057" width="24.33203125" style="51" customWidth="1"/>
    <col min="13058" max="13058" width="23.83203125" style="51" customWidth="1"/>
    <col min="13059" max="13059" width="4.6640625" style="51" customWidth="1"/>
    <col min="13060" max="13311" width="9.33203125" style="51"/>
    <col min="13312" max="13312" width="65.5" style="51" customWidth="1"/>
    <col min="13313" max="13313" width="24.33203125" style="51" customWidth="1"/>
    <col min="13314" max="13314" width="23.83203125" style="51" customWidth="1"/>
    <col min="13315" max="13315" width="4.6640625" style="51" customWidth="1"/>
    <col min="13316" max="13567" width="9.33203125" style="51"/>
    <col min="13568" max="13568" width="65.5" style="51" customWidth="1"/>
    <col min="13569" max="13569" width="24.33203125" style="51" customWidth="1"/>
    <col min="13570" max="13570" width="23.83203125" style="51" customWidth="1"/>
    <col min="13571" max="13571" width="4.6640625" style="51" customWidth="1"/>
    <col min="13572" max="13823" width="9.33203125" style="51"/>
    <col min="13824" max="13824" width="65.5" style="51" customWidth="1"/>
    <col min="13825" max="13825" width="24.33203125" style="51" customWidth="1"/>
    <col min="13826" max="13826" width="23.83203125" style="51" customWidth="1"/>
    <col min="13827" max="13827" width="4.6640625" style="51" customWidth="1"/>
    <col min="13828" max="14079" width="9.33203125" style="51"/>
    <col min="14080" max="14080" width="65.5" style="51" customWidth="1"/>
    <col min="14081" max="14081" width="24.33203125" style="51" customWidth="1"/>
    <col min="14082" max="14082" width="23.83203125" style="51" customWidth="1"/>
    <col min="14083" max="14083" width="4.6640625" style="51" customWidth="1"/>
    <col min="14084" max="14335" width="9.33203125" style="51"/>
    <col min="14336" max="14336" width="65.5" style="51" customWidth="1"/>
    <col min="14337" max="14337" width="24.33203125" style="51" customWidth="1"/>
    <col min="14338" max="14338" width="23.83203125" style="51" customWidth="1"/>
    <col min="14339" max="14339" width="4.6640625" style="51" customWidth="1"/>
    <col min="14340" max="14591" width="9.33203125" style="51"/>
    <col min="14592" max="14592" width="65.5" style="51" customWidth="1"/>
    <col min="14593" max="14593" width="24.33203125" style="51" customWidth="1"/>
    <col min="14594" max="14594" width="23.83203125" style="51" customWidth="1"/>
    <col min="14595" max="14595" width="4.6640625" style="51" customWidth="1"/>
    <col min="14596" max="14847" width="9.33203125" style="51"/>
    <col min="14848" max="14848" width="65.5" style="51" customWidth="1"/>
    <col min="14849" max="14849" width="24.33203125" style="51" customWidth="1"/>
    <col min="14850" max="14850" width="23.83203125" style="51" customWidth="1"/>
    <col min="14851" max="14851" width="4.6640625" style="51" customWidth="1"/>
    <col min="14852" max="15103" width="9.33203125" style="51"/>
    <col min="15104" max="15104" width="65.5" style="51" customWidth="1"/>
    <col min="15105" max="15105" width="24.33203125" style="51" customWidth="1"/>
    <col min="15106" max="15106" width="23.83203125" style="51" customWidth="1"/>
    <col min="15107" max="15107" width="4.6640625" style="51" customWidth="1"/>
    <col min="15108" max="15359" width="9.33203125" style="51"/>
    <col min="15360" max="15360" width="65.5" style="51" customWidth="1"/>
    <col min="15361" max="15361" width="24.33203125" style="51" customWidth="1"/>
    <col min="15362" max="15362" width="23.83203125" style="51" customWidth="1"/>
    <col min="15363" max="15363" width="4.6640625" style="51" customWidth="1"/>
    <col min="15364" max="15615" width="9.33203125" style="51"/>
    <col min="15616" max="15616" width="65.5" style="51" customWidth="1"/>
    <col min="15617" max="15617" width="24.33203125" style="51" customWidth="1"/>
    <col min="15618" max="15618" width="23.83203125" style="51" customWidth="1"/>
    <col min="15619" max="15619" width="4.6640625" style="51" customWidth="1"/>
    <col min="15620" max="15871" width="9.33203125" style="51"/>
    <col min="15872" max="15872" width="65.5" style="51" customWidth="1"/>
    <col min="15873" max="15873" width="24.33203125" style="51" customWidth="1"/>
    <col min="15874" max="15874" width="23.83203125" style="51" customWidth="1"/>
    <col min="15875" max="15875" width="4.6640625" style="51" customWidth="1"/>
    <col min="15876" max="16127" width="9.33203125" style="51"/>
    <col min="16128" max="16128" width="65.5" style="51" customWidth="1"/>
    <col min="16129" max="16129" width="24.33203125" style="51" customWidth="1"/>
    <col min="16130" max="16130" width="23.83203125" style="51" customWidth="1"/>
    <col min="16131" max="16131" width="4.6640625" style="51" customWidth="1"/>
    <col min="16132" max="16384" width="9.33203125" style="51"/>
  </cols>
  <sheetData>
    <row r="1" spans="1:7" s="48" customFormat="1">
      <c r="A1" s="421" t="s">
        <v>844</v>
      </c>
      <c r="B1" s="422"/>
      <c r="C1" s="422"/>
    </row>
    <row r="2" spans="1:7" ht="24">
      <c r="A2" s="420" t="s">
        <v>30</v>
      </c>
      <c r="B2" s="420"/>
      <c r="C2" s="420"/>
    </row>
    <row r="3" spans="1:7" ht="24.75" customHeight="1">
      <c r="A3" s="52"/>
      <c r="B3" s="53"/>
      <c r="C3" s="54" t="s">
        <v>229</v>
      </c>
    </row>
    <row r="4" spans="1:7" ht="15.75" customHeight="1">
      <c r="A4" s="425" t="s">
        <v>790</v>
      </c>
      <c r="B4" s="424" t="s">
        <v>271</v>
      </c>
      <c r="C4" s="424" t="s">
        <v>272</v>
      </c>
    </row>
    <row r="5" spans="1:7" ht="15.75" customHeight="1">
      <c r="A5" s="425"/>
      <c r="B5" s="424"/>
      <c r="C5" s="426"/>
    </row>
    <row r="6" spans="1:7">
      <c r="A6" s="58" t="s">
        <v>944</v>
      </c>
      <c r="B6" s="56"/>
      <c r="C6" s="56"/>
      <c r="F6" s="57"/>
      <c r="G6" s="57"/>
    </row>
    <row r="7" spans="1:7">
      <c r="A7" s="58" t="s">
        <v>945</v>
      </c>
      <c r="B7" s="59"/>
      <c r="C7" s="59"/>
      <c r="F7" s="57"/>
      <c r="G7" s="57"/>
    </row>
    <row r="8" spans="1:7">
      <c r="A8" s="58" t="s">
        <v>946</v>
      </c>
      <c r="B8" s="56"/>
      <c r="C8" s="56"/>
      <c r="F8" s="57"/>
      <c r="G8" s="57"/>
    </row>
    <row r="9" spans="1:7">
      <c r="A9" s="58" t="s">
        <v>947</v>
      </c>
      <c r="B9" s="59"/>
      <c r="C9" s="59"/>
      <c r="F9" s="57"/>
      <c r="G9" s="57"/>
    </row>
    <row r="10" spans="1:7">
      <c r="A10" s="58" t="s">
        <v>948</v>
      </c>
      <c r="B10" s="59"/>
      <c r="C10" s="59"/>
      <c r="F10" s="57"/>
      <c r="G10" s="57"/>
    </row>
    <row r="11" spans="1:7">
      <c r="A11" s="62" t="s">
        <v>949</v>
      </c>
      <c r="B11" s="61"/>
      <c r="C11" s="61"/>
      <c r="F11" s="57"/>
      <c r="G11" s="57"/>
    </row>
    <row r="12" spans="1:7">
      <c r="A12" s="62" t="s">
        <v>950</v>
      </c>
      <c r="B12" s="63"/>
      <c r="C12" s="61"/>
      <c r="F12" s="57"/>
      <c r="G12" s="57"/>
    </row>
    <row r="13" spans="1:7">
      <c r="A13" s="62" t="s">
        <v>951</v>
      </c>
      <c r="B13" s="63"/>
      <c r="C13" s="61"/>
      <c r="F13" s="57"/>
      <c r="G13" s="57"/>
    </row>
    <row r="14" spans="1:7">
      <c r="A14" s="62" t="s">
        <v>952</v>
      </c>
      <c r="B14" s="63"/>
      <c r="C14" s="61"/>
      <c r="F14" s="57"/>
      <c r="G14" s="57"/>
    </row>
    <row r="15" spans="1:7">
      <c r="A15" s="62" t="s">
        <v>953</v>
      </c>
      <c r="B15" s="63"/>
      <c r="C15" s="61"/>
      <c r="F15" s="57"/>
      <c r="G15" s="57"/>
    </row>
    <row r="16" spans="1:7">
      <c r="A16" s="62" t="s">
        <v>954</v>
      </c>
      <c r="B16" s="61"/>
      <c r="C16" s="61"/>
      <c r="F16" s="57"/>
      <c r="G16" s="57"/>
    </row>
    <row r="17" spans="1:7">
      <c r="A17" s="62" t="s">
        <v>955</v>
      </c>
      <c r="B17" s="63"/>
      <c r="C17" s="61"/>
      <c r="F17" s="57"/>
      <c r="G17" s="57"/>
    </row>
    <row r="18" spans="1:7">
      <c r="A18" s="62" t="s">
        <v>956</v>
      </c>
      <c r="B18" s="63"/>
      <c r="C18" s="61"/>
      <c r="F18" s="57"/>
      <c r="G18" s="57"/>
    </row>
    <row r="19" spans="1:7">
      <c r="A19" s="58" t="s">
        <v>957</v>
      </c>
      <c r="B19" s="56"/>
      <c r="C19" s="56"/>
      <c r="F19" s="57"/>
      <c r="G19" s="57"/>
    </row>
    <row r="20" spans="1:7">
      <c r="A20" s="62" t="s">
        <v>958</v>
      </c>
      <c r="B20" s="64"/>
      <c r="C20" s="64"/>
      <c r="F20" s="57"/>
      <c r="G20" s="57"/>
    </row>
    <row r="21" spans="1:7">
      <c r="A21" s="62" t="s">
        <v>959</v>
      </c>
      <c r="B21" s="63"/>
      <c r="C21" s="61"/>
      <c r="F21" s="57"/>
      <c r="G21" s="57"/>
    </row>
    <row r="22" spans="1:7">
      <c r="A22" s="62" t="s">
        <v>960</v>
      </c>
      <c r="B22" s="63"/>
      <c r="C22" s="61"/>
      <c r="F22" s="57"/>
      <c r="G22" s="57"/>
    </row>
    <row r="23" spans="1:7">
      <c r="A23" s="62" t="s">
        <v>961</v>
      </c>
      <c r="B23" s="61"/>
      <c r="C23" s="61"/>
      <c r="F23" s="57"/>
      <c r="G23" s="57"/>
    </row>
    <row r="24" spans="1:7">
      <c r="A24" s="62" t="s">
        <v>962</v>
      </c>
      <c r="B24" s="63"/>
      <c r="C24" s="61"/>
      <c r="F24" s="57"/>
      <c r="G24" s="57"/>
    </row>
    <row r="25" spans="1:7">
      <c r="A25" s="62" t="s">
        <v>963</v>
      </c>
      <c r="B25" s="63"/>
      <c r="C25" s="61"/>
      <c r="F25" s="57"/>
      <c r="G25" s="57"/>
    </row>
    <row r="26" spans="1:7">
      <c r="A26" s="62" t="s">
        <v>964</v>
      </c>
      <c r="B26" s="63"/>
      <c r="C26" s="61"/>
      <c r="F26" s="57"/>
      <c r="G26" s="57"/>
    </row>
    <row r="27" spans="1:7">
      <c r="A27" s="62" t="s">
        <v>965</v>
      </c>
      <c r="B27" s="61"/>
      <c r="C27" s="61"/>
      <c r="F27" s="57"/>
      <c r="G27" s="57"/>
    </row>
    <row r="28" spans="1:7">
      <c r="A28" s="62" t="s">
        <v>966</v>
      </c>
      <c r="B28" s="63"/>
      <c r="C28" s="61"/>
      <c r="F28" s="57"/>
      <c r="G28" s="57"/>
    </row>
    <row r="29" spans="1:7">
      <c r="A29" s="62" t="s">
        <v>967</v>
      </c>
      <c r="B29" s="63"/>
      <c r="C29" s="61"/>
      <c r="F29" s="57"/>
      <c r="G29" s="57"/>
    </row>
    <row r="30" spans="1:7">
      <c r="A30" s="62" t="s">
        <v>968</v>
      </c>
      <c r="B30" s="63"/>
      <c r="C30" s="61"/>
      <c r="F30" s="57"/>
      <c r="G30" s="57"/>
    </row>
    <row r="31" spans="1:7">
      <c r="A31" s="62" t="s">
        <v>969</v>
      </c>
      <c r="B31" s="63"/>
      <c r="C31" s="61"/>
      <c r="F31" s="57"/>
      <c r="G31" s="57"/>
    </row>
    <row r="32" spans="1:7">
      <c r="A32" s="58" t="s">
        <v>970</v>
      </c>
      <c r="B32" s="56"/>
      <c r="C32" s="56"/>
      <c r="F32" s="57"/>
      <c r="G32" s="57"/>
    </row>
    <row r="33" spans="1:7">
      <c r="A33" s="62" t="s">
        <v>971</v>
      </c>
      <c r="B33" s="64"/>
      <c r="C33" s="64"/>
      <c r="F33" s="57"/>
      <c r="G33" s="57"/>
    </row>
    <row r="34" spans="1:7">
      <c r="A34" s="62" t="s">
        <v>972</v>
      </c>
      <c r="B34" s="63"/>
      <c r="C34" s="61"/>
      <c r="F34" s="57"/>
      <c r="G34" s="57"/>
    </row>
    <row r="35" spans="1:7">
      <c r="A35" s="58" t="s">
        <v>947</v>
      </c>
      <c r="B35" s="64"/>
      <c r="C35" s="64"/>
      <c r="F35" s="57"/>
      <c r="G35" s="57"/>
    </row>
    <row r="36" spans="1:7">
      <c r="A36" s="58" t="s">
        <v>973</v>
      </c>
      <c r="B36" s="56"/>
      <c r="C36" s="56"/>
      <c r="F36" s="57"/>
      <c r="G36" s="57"/>
    </row>
    <row r="37" spans="1:7">
      <c r="A37" s="58" t="s">
        <v>974</v>
      </c>
      <c r="B37" s="59"/>
      <c r="C37" s="59"/>
      <c r="F37" s="57"/>
      <c r="G37" s="57"/>
    </row>
    <row r="38" spans="1:7">
      <c r="A38" s="58" t="s">
        <v>975</v>
      </c>
      <c r="B38" s="56"/>
      <c r="C38" s="56"/>
      <c r="F38" s="57"/>
      <c r="G38" s="57"/>
    </row>
    <row r="39" spans="1:7">
      <c r="A39" s="58" t="s">
        <v>976</v>
      </c>
      <c r="B39" s="59"/>
      <c r="C39" s="59"/>
      <c r="F39" s="57"/>
      <c r="G39" s="57"/>
    </row>
    <row r="40" spans="1:7">
      <c r="A40" s="58" t="s">
        <v>977</v>
      </c>
      <c r="B40" s="59"/>
      <c r="C40" s="59"/>
      <c r="F40" s="57"/>
      <c r="G40" s="57"/>
    </row>
    <row r="41" spans="1:7">
      <c r="A41" s="62" t="s">
        <v>978</v>
      </c>
      <c r="B41" s="63"/>
      <c r="C41" s="61"/>
      <c r="F41" s="57"/>
      <c r="G41" s="57"/>
    </row>
    <row r="42" spans="1:7" s="49" customFormat="1">
      <c r="A42" s="65" t="s">
        <v>163</v>
      </c>
      <c r="B42" s="66"/>
      <c r="C42" s="66"/>
      <c r="F42" s="67"/>
      <c r="G42" s="67"/>
    </row>
    <row r="43" spans="1:7">
      <c r="A43" s="62" t="s">
        <v>979</v>
      </c>
      <c r="B43" s="61"/>
      <c r="C43" s="61"/>
      <c r="F43" s="57"/>
      <c r="G43" s="57"/>
    </row>
    <row r="44" spans="1:7">
      <c r="A44" s="62" t="s">
        <v>980</v>
      </c>
      <c r="B44" s="61"/>
      <c r="C44" s="61"/>
      <c r="F44" s="57"/>
      <c r="G44" s="57"/>
    </row>
    <row r="45" spans="1:7">
      <c r="A45" s="62" t="s">
        <v>981</v>
      </c>
      <c r="B45" s="61"/>
      <c r="C45" s="61"/>
      <c r="F45" s="57"/>
      <c r="G45" s="57"/>
    </row>
    <row r="46" spans="1:7" s="49" customFormat="1" ht="23.25" customHeight="1">
      <c r="A46" s="68" t="s">
        <v>830</v>
      </c>
      <c r="B46" s="69"/>
      <c r="C46" s="69"/>
      <c r="F46" s="67"/>
      <c r="G46" s="67"/>
    </row>
    <row r="47" spans="1:7">
      <c r="A47" s="70" t="s">
        <v>831</v>
      </c>
    </row>
  </sheetData>
  <mergeCells count="5">
    <mergeCell ref="A1:C1"/>
    <mergeCell ref="A2:C2"/>
    <mergeCell ref="A4:A5"/>
    <mergeCell ref="B4:B5"/>
    <mergeCell ref="C4:C5"/>
  </mergeCells>
  <phoneticPr fontId="0" type="noConversion"/>
  <pageMargins left="0.7" right="0.7" top="0.75" bottom="0.75" header="0.3" footer="0.3"/>
  <pageSetup paperSize="9" scale="87" fitToHeight="0" orientation="portrait" r:id="rId1"/>
</worksheet>
</file>

<file path=xl/worksheets/sheet41.xml><?xml version="1.0" encoding="utf-8"?>
<worksheet xmlns="http://schemas.openxmlformats.org/spreadsheetml/2006/main" xmlns:r="http://schemas.openxmlformats.org/officeDocument/2006/relationships">
  <sheetPr codeName="Sheet41">
    <pageSetUpPr fitToPage="1"/>
  </sheetPr>
  <dimension ref="A1:WVR14"/>
  <sheetViews>
    <sheetView view="pageBreakPreview" workbookViewId="0">
      <selection activeCell="B24" sqref="B24"/>
    </sheetView>
  </sheetViews>
  <sheetFormatPr defaultColWidth="9" defaultRowHeight="12"/>
  <cols>
    <col min="1" max="1" width="41.1640625" style="10" customWidth="1"/>
    <col min="2" max="7" width="19.83203125" style="10" customWidth="1"/>
    <col min="8" max="10" width="9" style="10" hidden="1" customWidth="1"/>
    <col min="11" max="256" width="9.33203125" style="10"/>
    <col min="257" max="257" width="41.1640625" style="10" customWidth="1"/>
    <col min="258" max="263" width="12.83203125" style="10" customWidth="1"/>
    <col min="264" max="266" width="9" style="10" hidden="1" customWidth="1"/>
    <col min="267" max="512" width="9.33203125" style="10"/>
    <col min="513" max="513" width="41.1640625" style="10" customWidth="1"/>
    <col min="514" max="519" width="12.83203125" style="10" customWidth="1"/>
    <col min="520" max="522" width="9" style="10" hidden="1" customWidth="1"/>
    <col min="523" max="768" width="9.33203125" style="10"/>
    <col min="769" max="769" width="41.1640625" style="10" customWidth="1"/>
    <col min="770" max="775" width="12.83203125" style="10" customWidth="1"/>
    <col min="776" max="778" width="9" style="10" hidden="1" customWidth="1"/>
    <col min="779" max="1024" width="9.33203125" style="10"/>
    <col min="1025" max="1025" width="41.1640625" style="10" customWidth="1"/>
    <col min="1026" max="1031" width="12.83203125" style="10" customWidth="1"/>
    <col min="1032" max="1034" width="9" style="10" hidden="1" customWidth="1"/>
    <col min="1035" max="1280" width="9.33203125" style="10"/>
    <col min="1281" max="1281" width="41.1640625" style="10" customWidth="1"/>
    <col min="1282" max="1287" width="12.83203125" style="10" customWidth="1"/>
    <col min="1288" max="1290" width="9" style="10" hidden="1" customWidth="1"/>
    <col min="1291" max="1536" width="9.33203125" style="10"/>
    <col min="1537" max="1537" width="41.1640625" style="10" customWidth="1"/>
    <col min="1538" max="1543" width="12.83203125" style="10" customWidth="1"/>
    <col min="1544" max="1546" width="9" style="10" hidden="1" customWidth="1"/>
    <col min="1547" max="1792" width="9.33203125" style="10"/>
    <col min="1793" max="1793" width="41.1640625" style="10" customWidth="1"/>
    <col min="1794" max="1799" width="12.83203125" style="10" customWidth="1"/>
    <col min="1800" max="1802" width="9" style="10" hidden="1" customWidth="1"/>
    <col min="1803" max="2048" width="9.33203125" style="10"/>
    <col min="2049" max="2049" width="41.1640625" style="10" customWidth="1"/>
    <col min="2050" max="2055" width="12.83203125" style="10" customWidth="1"/>
    <col min="2056" max="2058" width="9" style="10" hidden="1" customWidth="1"/>
    <col min="2059" max="2304" width="9.33203125" style="10"/>
    <col min="2305" max="2305" width="41.1640625" style="10" customWidth="1"/>
    <col min="2306" max="2311" width="12.83203125" style="10" customWidth="1"/>
    <col min="2312" max="2314" width="9" style="10" hidden="1" customWidth="1"/>
    <col min="2315" max="2560" width="9.33203125" style="10"/>
    <col min="2561" max="2561" width="41.1640625" style="10" customWidth="1"/>
    <col min="2562" max="2567" width="12.83203125" style="10" customWidth="1"/>
    <col min="2568" max="2570" width="9" style="10" hidden="1" customWidth="1"/>
    <col min="2571" max="2816" width="9.33203125" style="10"/>
    <col min="2817" max="2817" width="41.1640625" style="10" customWidth="1"/>
    <col min="2818" max="2823" width="12.83203125" style="10" customWidth="1"/>
    <col min="2824" max="2826" width="9" style="10" hidden="1" customWidth="1"/>
    <col min="2827" max="3072" width="9.33203125" style="10"/>
    <col min="3073" max="3073" width="41.1640625" style="10" customWidth="1"/>
    <col min="3074" max="3079" width="12.83203125" style="10" customWidth="1"/>
    <col min="3080" max="3082" width="9" style="10" hidden="1" customWidth="1"/>
    <col min="3083" max="3328" width="9.33203125" style="10"/>
    <col min="3329" max="3329" width="41.1640625" style="10" customWidth="1"/>
    <col min="3330" max="3335" width="12.83203125" style="10" customWidth="1"/>
    <col min="3336" max="3338" width="9" style="10" hidden="1" customWidth="1"/>
    <col min="3339" max="3584" width="9.33203125" style="10"/>
    <col min="3585" max="3585" width="41.1640625" style="10" customWidth="1"/>
    <col min="3586" max="3591" width="12.83203125" style="10" customWidth="1"/>
    <col min="3592" max="3594" width="9" style="10" hidden="1" customWidth="1"/>
    <col min="3595" max="3840" width="9.33203125" style="10"/>
    <col min="3841" max="3841" width="41.1640625" style="10" customWidth="1"/>
    <col min="3842" max="3847" width="12.83203125" style="10" customWidth="1"/>
    <col min="3848" max="3850" width="9" style="10" hidden="1" customWidth="1"/>
    <col min="3851" max="4096" width="9.33203125" style="10"/>
    <col min="4097" max="4097" width="41.1640625" style="10" customWidth="1"/>
    <col min="4098" max="4103" width="12.83203125" style="10" customWidth="1"/>
    <col min="4104" max="4106" width="9" style="10" hidden="1" customWidth="1"/>
    <col min="4107" max="4352" width="9.33203125" style="10"/>
    <col min="4353" max="4353" width="41.1640625" style="10" customWidth="1"/>
    <col min="4354" max="4359" width="12.83203125" style="10" customWidth="1"/>
    <col min="4360" max="4362" width="9" style="10" hidden="1" customWidth="1"/>
    <col min="4363" max="4608" width="9.33203125" style="10"/>
    <col min="4609" max="4609" width="41.1640625" style="10" customWidth="1"/>
    <col min="4610" max="4615" width="12.83203125" style="10" customWidth="1"/>
    <col min="4616" max="4618" width="9" style="10" hidden="1" customWidth="1"/>
    <col min="4619" max="4864" width="9.33203125" style="10"/>
    <col min="4865" max="4865" width="41.1640625" style="10" customWidth="1"/>
    <col min="4866" max="4871" width="12.83203125" style="10" customWidth="1"/>
    <col min="4872" max="4874" width="9" style="10" hidden="1" customWidth="1"/>
    <col min="4875" max="5120" width="9.33203125" style="10"/>
    <col min="5121" max="5121" width="41.1640625" style="10" customWidth="1"/>
    <col min="5122" max="5127" width="12.83203125" style="10" customWidth="1"/>
    <col min="5128" max="5130" width="9" style="10" hidden="1" customWidth="1"/>
    <col min="5131" max="5376" width="9.33203125" style="10"/>
    <col min="5377" max="5377" width="41.1640625" style="10" customWidth="1"/>
    <col min="5378" max="5383" width="12.83203125" style="10" customWidth="1"/>
    <col min="5384" max="5386" width="9" style="10" hidden="1" customWidth="1"/>
    <col min="5387" max="5632" width="9.33203125" style="10"/>
    <col min="5633" max="5633" width="41.1640625" style="10" customWidth="1"/>
    <col min="5634" max="5639" width="12.83203125" style="10" customWidth="1"/>
    <col min="5640" max="5642" width="9" style="10" hidden="1" customWidth="1"/>
    <col min="5643" max="5888" width="9.33203125" style="10"/>
    <col min="5889" max="5889" width="41.1640625" style="10" customWidth="1"/>
    <col min="5890" max="5895" width="12.83203125" style="10" customWidth="1"/>
    <col min="5896" max="5898" width="9" style="10" hidden="1" customWidth="1"/>
    <col min="5899" max="6144" width="9.33203125" style="10"/>
    <col min="6145" max="6145" width="41.1640625" style="10" customWidth="1"/>
    <col min="6146" max="6151" width="12.83203125" style="10" customWidth="1"/>
    <col min="6152" max="6154" width="9" style="10" hidden="1" customWidth="1"/>
    <col min="6155" max="6400" width="9.33203125" style="10"/>
    <col min="6401" max="6401" width="41.1640625" style="10" customWidth="1"/>
    <col min="6402" max="6407" width="12.83203125" style="10" customWidth="1"/>
    <col min="6408" max="6410" width="9" style="10" hidden="1" customWidth="1"/>
    <col min="6411" max="6656" width="9.33203125" style="10"/>
    <col min="6657" max="6657" width="41.1640625" style="10" customWidth="1"/>
    <col min="6658" max="6663" width="12.83203125" style="10" customWidth="1"/>
    <col min="6664" max="6666" width="9" style="10" hidden="1" customWidth="1"/>
    <col min="6667" max="6912" width="9.33203125" style="10"/>
    <col min="6913" max="6913" width="41.1640625" style="10" customWidth="1"/>
    <col min="6914" max="6919" width="12.83203125" style="10" customWidth="1"/>
    <col min="6920" max="6922" width="9" style="10" hidden="1" customWidth="1"/>
    <col min="6923" max="7168" width="9.33203125" style="10"/>
    <col min="7169" max="7169" width="41.1640625" style="10" customWidth="1"/>
    <col min="7170" max="7175" width="12.83203125" style="10" customWidth="1"/>
    <col min="7176" max="7178" width="9" style="10" hidden="1" customWidth="1"/>
    <col min="7179" max="7424" width="9.33203125" style="10"/>
    <col min="7425" max="7425" width="41.1640625" style="10" customWidth="1"/>
    <col min="7426" max="7431" width="12.83203125" style="10" customWidth="1"/>
    <col min="7432" max="7434" width="9" style="10" hidden="1" customWidth="1"/>
    <col min="7435" max="7680" width="9.33203125" style="10"/>
    <col min="7681" max="7681" width="41.1640625" style="10" customWidth="1"/>
    <col min="7682" max="7687" width="12.83203125" style="10" customWidth="1"/>
    <col min="7688" max="7690" width="9" style="10" hidden="1" customWidth="1"/>
    <col min="7691" max="7936" width="9.33203125" style="10"/>
    <col min="7937" max="7937" width="41.1640625" style="10" customWidth="1"/>
    <col min="7938" max="7943" width="12.83203125" style="10" customWidth="1"/>
    <col min="7944" max="7946" width="9" style="10" hidden="1" customWidth="1"/>
    <col min="7947" max="8192" width="9.33203125" style="10"/>
    <col min="8193" max="8193" width="41.1640625" style="10" customWidth="1"/>
    <col min="8194" max="8199" width="12.83203125" style="10" customWidth="1"/>
    <col min="8200" max="8202" width="9" style="10" hidden="1" customWidth="1"/>
    <col min="8203" max="8448" width="9.33203125" style="10"/>
    <col min="8449" max="8449" width="41.1640625" style="10" customWidth="1"/>
    <col min="8450" max="8455" width="12.83203125" style="10" customWidth="1"/>
    <col min="8456" max="8458" width="9" style="10" hidden="1" customWidth="1"/>
    <col min="8459" max="8704" width="9.33203125" style="10"/>
    <col min="8705" max="8705" width="41.1640625" style="10" customWidth="1"/>
    <col min="8706" max="8711" width="12.83203125" style="10" customWidth="1"/>
    <col min="8712" max="8714" width="9" style="10" hidden="1" customWidth="1"/>
    <col min="8715" max="8960" width="9.33203125" style="10"/>
    <col min="8961" max="8961" width="41.1640625" style="10" customWidth="1"/>
    <col min="8962" max="8967" width="12.83203125" style="10" customWidth="1"/>
    <col min="8968" max="8970" width="9" style="10" hidden="1" customWidth="1"/>
    <col min="8971" max="9216" width="9.33203125" style="10"/>
    <col min="9217" max="9217" width="41.1640625" style="10" customWidth="1"/>
    <col min="9218" max="9223" width="12.83203125" style="10" customWidth="1"/>
    <col min="9224" max="9226" width="9" style="10" hidden="1" customWidth="1"/>
    <col min="9227" max="9472" width="9.33203125" style="10"/>
    <col min="9473" max="9473" width="41.1640625" style="10" customWidth="1"/>
    <col min="9474" max="9479" width="12.83203125" style="10" customWidth="1"/>
    <col min="9480" max="9482" width="9" style="10" hidden="1" customWidth="1"/>
    <col min="9483" max="9728" width="9.33203125" style="10"/>
    <col min="9729" max="9729" width="41.1640625" style="10" customWidth="1"/>
    <col min="9730" max="9735" width="12.83203125" style="10" customWidth="1"/>
    <col min="9736" max="9738" width="9" style="10" hidden="1" customWidth="1"/>
    <col min="9739" max="9984" width="9.33203125" style="10"/>
    <col min="9985" max="9985" width="41.1640625" style="10" customWidth="1"/>
    <col min="9986" max="9991" width="12.83203125" style="10" customWidth="1"/>
    <col min="9992" max="9994" width="9" style="10" hidden="1" customWidth="1"/>
    <col min="9995" max="10240" width="9.33203125" style="10"/>
    <col min="10241" max="10241" width="41.1640625" style="10" customWidth="1"/>
    <col min="10242" max="10247" width="12.83203125" style="10" customWidth="1"/>
    <col min="10248" max="10250" width="9" style="10" hidden="1" customWidth="1"/>
    <col min="10251" max="10496" width="9.33203125" style="10"/>
    <col min="10497" max="10497" width="41.1640625" style="10" customWidth="1"/>
    <col min="10498" max="10503" width="12.83203125" style="10" customWidth="1"/>
    <col min="10504" max="10506" width="9" style="10" hidden="1" customWidth="1"/>
    <col min="10507" max="10752" width="9.33203125" style="10"/>
    <col min="10753" max="10753" width="41.1640625" style="10" customWidth="1"/>
    <col min="10754" max="10759" width="12.83203125" style="10" customWidth="1"/>
    <col min="10760" max="10762" width="9" style="10" hidden="1" customWidth="1"/>
    <col min="10763" max="11008" width="9.33203125" style="10"/>
    <col min="11009" max="11009" width="41.1640625" style="10" customWidth="1"/>
    <col min="11010" max="11015" width="12.83203125" style="10" customWidth="1"/>
    <col min="11016" max="11018" width="9" style="10" hidden="1" customWidth="1"/>
    <col min="11019" max="11264" width="9.33203125" style="10"/>
    <col min="11265" max="11265" width="41.1640625" style="10" customWidth="1"/>
    <col min="11266" max="11271" width="12.83203125" style="10" customWidth="1"/>
    <col min="11272" max="11274" width="9" style="10" hidden="1" customWidth="1"/>
    <col min="11275" max="11520" width="9.33203125" style="10"/>
    <col min="11521" max="11521" width="41.1640625" style="10" customWidth="1"/>
    <col min="11522" max="11527" width="12.83203125" style="10" customWidth="1"/>
    <col min="11528" max="11530" width="9" style="10" hidden="1" customWidth="1"/>
    <col min="11531" max="11776" width="9.33203125" style="10"/>
    <col min="11777" max="11777" width="41.1640625" style="10" customWidth="1"/>
    <col min="11778" max="11783" width="12.83203125" style="10" customWidth="1"/>
    <col min="11784" max="11786" width="9" style="10" hidden="1" customWidth="1"/>
    <col min="11787" max="12032" width="9.33203125" style="10"/>
    <col min="12033" max="12033" width="41.1640625" style="10" customWidth="1"/>
    <col min="12034" max="12039" width="12.83203125" style="10" customWidth="1"/>
    <col min="12040" max="12042" width="9" style="10" hidden="1" customWidth="1"/>
    <col min="12043" max="12288" width="9.33203125" style="10"/>
    <col min="12289" max="12289" width="41.1640625" style="10" customWidth="1"/>
    <col min="12290" max="12295" width="12.83203125" style="10" customWidth="1"/>
    <col min="12296" max="12298" width="9" style="10" hidden="1" customWidth="1"/>
    <col min="12299" max="12544" width="9.33203125" style="10"/>
    <col min="12545" max="12545" width="41.1640625" style="10" customWidth="1"/>
    <col min="12546" max="12551" width="12.83203125" style="10" customWidth="1"/>
    <col min="12552" max="12554" width="9" style="10" hidden="1" customWidth="1"/>
    <col min="12555" max="12800" width="9.33203125" style="10"/>
    <col min="12801" max="12801" width="41.1640625" style="10" customWidth="1"/>
    <col min="12802" max="12807" width="12.83203125" style="10" customWidth="1"/>
    <col min="12808" max="12810" width="9" style="10" hidden="1" customWidth="1"/>
    <col min="12811" max="13056" width="9.33203125" style="10"/>
    <col min="13057" max="13057" width="41.1640625" style="10" customWidth="1"/>
    <col min="13058" max="13063" width="12.83203125" style="10" customWidth="1"/>
    <col min="13064" max="13066" width="9" style="10" hidden="1" customWidth="1"/>
    <col min="13067" max="13312" width="9.33203125" style="10"/>
    <col min="13313" max="13313" width="41.1640625" style="10" customWidth="1"/>
    <col min="13314" max="13319" width="12.83203125" style="10" customWidth="1"/>
    <col min="13320" max="13322" width="9" style="10" hidden="1" customWidth="1"/>
    <col min="13323" max="13568" width="9.33203125" style="10"/>
    <col min="13569" max="13569" width="41.1640625" style="10" customWidth="1"/>
    <col min="13570" max="13575" width="12.83203125" style="10" customWidth="1"/>
    <col min="13576" max="13578" width="9" style="10" hidden="1" customWidth="1"/>
    <col min="13579" max="13824" width="9.33203125" style="10"/>
    <col min="13825" max="13825" width="41.1640625" style="10" customWidth="1"/>
    <col min="13826" max="13831" width="12.83203125" style="10" customWidth="1"/>
    <col min="13832" max="13834" width="9" style="10" hidden="1" customWidth="1"/>
    <col min="13835" max="14080" width="9.33203125" style="10"/>
    <col min="14081" max="14081" width="41.1640625" style="10" customWidth="1"/>
    <col min="14082" max="14087" width="12.83203125" style="10" customWidth="1"/>
    <col min="14088" max="14090" width="9" style="10" hidden="1" customWidth="1"/>
    <col min="14091" max="14336" width="9.33203125" style="10"/>
    <col min="14337" max="14337" width="41.1640625" style="10" customWidth="1"/>
    <col min="14338" max="14343" width="12.83203125" style="10" customWidth="1"/>
    <col min="14344" max="14346" width="9" style="10" hidden="1" customWidth="1"/>
    <col min="14347" max="14592" width="9.33203125" style="10"/>
    <col min="14593" max="14593" width="41.1640625" style="10" customWidth="1"/>
    <col min="14594" max="14599" width="12.83203125" style="10" customWidth="1"/>
    <col min="14600" max="14602" width="9" style="10" hidden="1" customWidth="1"/>
    <col min="14603" max="14848" width="9.33203125" style="10"/>
    <col min="14849" max="14849" width="41.1640625" style="10" customWidth="1"/>
    <col min="14850" max="14855" width="12.83203125" style="10" customWidth="1"/>
    <col min="14856" max="14858" width="9" style="10" hidden="1" customWidth="1"/>
    <col min="14859" max="15104" width="9.33203125" style="10"/>
    <col min="15105" max="15105" width="41.1640625" style="10" customWidth="1"/>
    <col min="15106" max="15111" width="12.83203125" style="10" customWidth="1"/>
    <col min="15112" max="15114" width="9" style="10" hidden="1" customWidth="1"/>
    <col min="15115" max="15360" width="9.33203125" style="10"/>
    <col min="15361" max="15361" width="41.1640625" style="10" customWidth="1"/>
    <col min="15362" max="15367" width="12.83203125" style="10" customWidth="1"/>
    <col min="15368" max="15370" width="9" style="10" hidden="1" customWidth="1"/>
    <col min="15371" max="15616" width="9.33203125" style="10"/>
    <col min="15617" max="15617" width="41.1640625" style="10" customWidth="1"/>
    <col min="15618" max="15623" width="12.83203125" style="10" customWidth="1"/>
    <col min="15624" max="15626" width="9" style="10" hidden="1" customWidth="1"/>
    <col min="15627" max="15872" width="9.33203125" style="10"/>
    <col min="15873" max="15873" width="41.1640625" style="10" customWidth="1"/>
    <col min="15874" max="15879" width="12.83203125" style="10" customWidth="1"/>
    <col min="15880" max="15882" width="9" style="10" hidden="1" customWidth="1"/>
    <col min="15883" max="16128" width="9.33203125" style="10"/>
    <col min="16129" max="16129" width="41.1640625" style="10" customWidth="1"/>
    <col min="16130" max="16135" width="12.83203125" style="10" customWidth="1"/>
    <col min="16136" max="16138" width="9" style="10" hidden="1" customWidth="1"/>
    <col min="16139" max="16384" width="9.33203125" style="10"/>
  </cols>
  <sheetData>
    <row r="1" spans="1:10" ht="15.75">
      <c r="A1" s="430" t="s">
        <v>845</v>
      </c>
      <c r="B1" s="430"/>
      <c r="C1" s="430"/>
      <c r="D1" s="27"/>
      <c r="E1" s="27"/>
      <c r="F1" s="27"/>
      <c r="G1" s="27"/>
      <c r="H1" s="28"/>
      <c r="I1" s="28"/>
      <c r="J1" s="28"/>
    </row>
    <row r="2" spans="1:10" ht="47.25" customHeight="1">
      <c r="A2" s="431" t="s">
        <v>846</v>
      </c>
      <c r="B2" s="431"/>
      <c r="C2" s="431"/>
      <c r="D2" s="431"/>
      <c r="E2" s="431"/>
      <c r="F2" s="431"/>
      <c r="G2" s="431"/>
      <c r="H2" s="431"/>
      <c r="I2" s="431"/>
      <c r="J2" s="431"/>
    </row>
    <row r="3" spans="1:10" ht="22.7" customHeight="1">
      <c r="A3" s="29"/>
      <c r="B3" s="29"/>
      <c r="C3" s="30"/>
      <c r="D3" s="30"/>
      <c r="E3" s="30"/>
      <c r="F3" s="432" t="s">
        <v>35</v>
      </c>
      <c r="G3" s="432"/>
      <c r="H3" s="432"/>
      <c r="I3" s="432"/>
      <c r="J3" s="432"/>
    </row>
    <row r="4" spans="1:10" s="22" customFormat="1" ht="15.75">
      <c r="A4" s="429" t="s">
        <v>847</v>
      </c>
      <c r="B4" s="429" t="s">
        <v>848</v>
      </c>
      <c r="C4" s="429"/>
      <c r="D4" s="429"/>
      <c r="E4" s="429" t="s">
        <v>849</v>
      </c>
      <c r="F4" s="429"/>
      <c r="G4" s="429"/>
      <c r="H4" s="433" t="s">
        <v>850</v>
      </c>
      <c r="I4" s="433"/>
      <c r="J4" s="434"/>
    </row>
    <row r="5" spans="1:10" s="22" customFormat="1" ht="31.5">
      <c r="A5" s="429"/>
      <c r="B5" s="32"/>
      <c r="C5" s="31" t="s">
        <v>851</v>
      </c>
      <c r="D5" s="31" t="s">
        <v>852</v>
      </c>
      <c r="E5" s="32"/>
      <c r="F5" s="31" t="s">
        <v>851</v>
      </c>
      <c r="G5" s="31" t="s">
        <v>852</v>
      </c>
      <c r="H5" s="33"/>
      <c r="I5" s="40" t="s">
        <v>853</v>
      </c>
      <c r="J5" s="41" t="s">
        <v>854</v>
      </c>
    </row>
    <row r="6" spans="1:10" ht="15.75">
      <c r="A6" s="34" t="s">
        <v>855</v>
      </c>
      <c r="B6" s="34" t="s">
        <v>856</v>
      </c>
      <c r="C6" s="34" t="s">
        <v>857</v>
      </c>
      <c r="D6" s="34" t="s">
        <v>858</v>
      </c>
      <c r="E6" s="34" t="s">
        <v>859</v>
      </c>
      <c r="F6" s="34" t="s">
        <v>860</v>
      </c>
      <c r="G6" s="34" t="s">
        <v>861</v>
      </c>
      <c r="H6" s="35" t="s">
        <v>862</v>
      </c>
      <c r="I6" s="42" t="s">
        <v>863</v>
      </c>
      <c r="J6" s="43" t="s">
        <v>864</v>
      </c>
    </row>
    <row r="7" spans="1:10" ht="15.75">
      <c r="A7" s="36"/>
      <c r="B7" s="37"/>
      <c r="C7" s="37"/>
      <c r="D7" s="37"/>
      <c r="E7" s="37"/>
      <c r="F7" s="37"/>
      <c r="G7" s="37"/>
      <c r="H7" s="38">
        <f t="shared" ref="H7:J8" si="0">B7-E7</f>
        <v>0</v>
      </c>
      <c r="I7" s="44">
        <f t="shared" si="0"/>
        <v>0</v>
      </c>
      <c r="J7" s="45">
        <f t="shared" si="0"/>
        <v>0</v>
      </c>
    </row>
    <row r="8" spans="1:10" ht="15.75">
      <c r="A8" s="36"/>
      <c r="B8" s="37"/>
      <c r="C8" s="37"/>
      <c r="D8" s="37"/>
      <c r="E8" s="37"/>
      <c r="F8" s="37"/>
      <c r="G8" s="37"/>
      <c r="H8" s="38">
        <f t="shared" si="0"/>
        <v>0</v>
      </c>
      <c r="I8" s="44">
        <f t="shared" si="0"/>
        <v>0</v>
      </c>
      <c r="J8" s="45">
        <f t="shared" si="0"/>
        <v>0</v>
      </c>
    </row>
    <row r="9" spans="1:10" ht="15.75">
      <c r="A9" s="36"/>
      <c r="B9" s="37"/>
      <c r="C9" s="37"/>
      <c r="D9" s="37"/>
      <c r="E9" s="37"/>
      <c r="F9" s="37"/>
      <c r="G9" s="37"/>
      <c r="H9" s="38"/>
      <c r="I9" s="44"/>
      <c r="J9" s="45"/>
    </row>
    <row r="10" spans="1:10" ht="15.75">
      <c r="A10" s="36"/>
      <c r="B10" s="37"/>
      <c r="C10" s="37"/>
      <c r="D10" s="37"/>
      <c r="E10" s="37"/>
      <c r="F10" s="37"/>
      <c r="G10" s="37"/>
      <c r="H10" s="38">
        <f t="shared" ref="H10:J14" si="1">B10-E10</f>
        <v>0</v>
      </c>
      <c r="I10" s="44">
        <f t="shared" si="1"/>
        <v>0</v>
      </c>
      <c r="J10" s="45">
        <f t="shared" si="1"/>
        <v>0</v>
      </c>
    </row>
    <row r="11" spans="1:10" ht="15.75">
      <c r="A11" s="36"/>
      <c r="B11" s="37"/>
      <c r="C11" s="37"/>
      <c r="D11" s="37"/>
      <c r="E11" s="37"/>
      <c r="F11" s="37"/>
      <c r="G11" s="37"/>
      <c r="H11" s="38">
        <f t="shared" si="1"/>
        <v>0</v>
      </c>
      <c r="I11" s="44">
        <f t="shared" si="1"/>
        <v>0</v>
      </c>
      <c r="J11" s="45">
        <f t="shared" si="1"/>
        <v>0</v>
      </c>
    </row>
    <row r="12" spans="1:10" ht="15.75">
      <c r="A12" s="36"/>
      <c r="B12" s="37"/>
      <c r="C12" s="37"/>
      <c r="D12" s="37"/>
      <c r="E12" s="37"/>
      <c r="F12" s="37"/>
      <c r="G12" s="37"/>
      <c r="H12" s="38">
        <f t="shared" si="1"/>
        <v>0</v>
      </c>
      <c r="I12" s="44">
        <f t="shared" si="1"/>
        <v>0</v>
      </c>
      <c r="J12" s="45">
        <f t="shared" si="1"/>
        <v>0</v>
      </c>
    </row>
    <row r="13" spans="1:10" ht="15.75">
      <c r="A13" s="36"/>
      <c r="B13" s="37"/>
      <c r="C13" s="37"/>
      <c r="D13" s="37"/>
      <c r="E13" s="37"/>
      <c r="F13" s="37"/>
      <c r="G13" s="37"/>
      <c r="H13" s="38">
        <f t="shared" si="1"/>
        <v>0</v>
      </c>
      <c r="I13" s="44">
        <f t="shared" si="1"/>
        <v>0</v>
      </c>
      <c r="J13" s="45">
        <f t="shared" si="1"/>
        <v>0</v>
      </c>
    </row>
    <row r="14" spans="1:10" ht="15.75">
      <c r="A14" s="427" t="s">
        <v>865</v>
      </c>
      <c r="B14" s="428"/>
      <c r="C14" s="428"/>
      <c r="D14" s="428"/>
      <c r="E14" s="428"/>
      <c r="F14" s="428"/>
      <c r="G14" s="428"/>
      <c r="H14" s="39">
        <f t="shared" si="1"/>
        <v>0</v>
      </c>
      <c r="I14" s="46">
        <f t="shared" si="1"/>
        <v>0</v>
      </c>
      <c r="J14" s="47">
        <f t="shared" si="1"/>
        <v>0</v>
      </c>
    </row>
  </sheetData>
  <mergeCells count="8">
    <mergeCell ref="A14:G14"/>
    <mergeCell ref="A4:A5"/>
    <mergeCell ref="A1:C1"/>
    <mergeCell ref="A2:J2"/>
    <mergeCell ref="F3:J3"/>
    <mergeCell ref="B4:D4"/>
    <mergeCell ref="E4:G4"/>
    <mergeCell ref="H4:J4"/>
  </mergeCells>
  <phoneticPr fontId="0" type="noConversion"/>
  <pageMargins left="0.7" right="0.7" top="0.75" bottom="0.75" header="0.3" footer="0.3"/>
  <pageSetup paperSize="9" fitToHeight="0" orientation="landscape" r:id="rId1"/>
</worksheet>
</file>

<file path=xl/worksheets/sheet42.xml><?xml version="1.0" encoding="utf-8"?>
<worksheet xmlns="http://schemas.openxmlformats.org/spreadsheetml/2006/main" xmlns:r="http://schemas.openxmlformats.org/officeDocument/2006/relationships">
  <sheetPr codeName="Sheet42"/>
  <dimension ref="A1:G14"/>
  <sheetViews>
    <sheetView showGridLines="0" showZeros="0" view="pageBreakPreview" zoomScale="85" workbookViewId="0">
      <selection activeCell="A17" sqref="A17"/>
    </sheetView>
  </sheetViews>
  <sheetFormatPr defaultColWidth="9" defaultRowHeight="12.75" customHeight="1"/>
  <cols>
    <col min="1" max="1" width="89.1640625" style="15" customWidth="1"/>
    <col min="2" max="3" width="33.5" style="15" customWidth="1"/>
    <col min="4" max="4" width="12" style="15" customWidth="1"/>
    <col min="5" max="16384" width="9" style="15"/>
  </cols>
  <sheetData>
    <row r="1" spans="1:7" ht="19.5" customHeight="1">
      <c r="A1" s="14" t="s">
        <v>866</v>
      </c>
    </row>
    <row r="2" spans="1:7" ht="31.7" customHeight="1">
      <c r="A2" s="435" t="s">
        <v>867</v>
      </c>
      <c r="B2" s="435"/>
      <c r="C2" s="435"/>
      <c r="D2" s="25"/>
    </row>
    <row r="3" spans="1:7" s="14" customFormat="1" ht="19.5" customHeight="1">
      <c r="A3" s="16"/>
      <c r="B3" s="17"/>
      <c r="C3" s="18" t="s">
        <v>35</v>
      </c>
    </row>
    <row r="4" spans="1:7" s="21" customFormat="1" ht="19.5" customHeight="1">
      <c r="A4" s="26" t="s">
        <v>868</v>
      </c>
      <c r="B4" s="26" t="s">
        <v>869</v>
      </c>
      <c r="C4" s="26" t="s">
        <v>37</v>
      </c>
    </row>
    <row r="5" spans="1:7" s="14" customFormat="1" ht="19.5" customHeight="1">
      <c r="A5" s="445" t="s">
        <v>935</v>
      </c>
      <c r="B5" s="20"/>
      <c r="C5" s="20"/>
      <c r="D5" s="21"/>
      <c r="E5" s="22"/>
      <c r="F5" s="22"/>
    </row>
    <row r="6" spans="1:7" s="14" customFormat="1" ht="19.5" customHeight="1">
      <c r="A6" s="445" t="s">
        <v>936</v>
      </c>
      <c r="B6" s="20"/>
      <c r="C6" s="20"/>
      <c r="D6" s="21"/>
      <c r="E6" s="22"/>
      <c r="F6" s="22"/>
    </row>
    <row r="7" spans="1:7" s="14" customFormat="1" ht="19.5" customHeight="1">
      <c r="A7" s="445" t="s">
        <v>937</v>
      </c>
      <c r="B7" s="20"/>
      <c r="C7" s="20"/>
      <c r="E7" s="22"/>
      <c r="F7" s="22"/>
    </row>
    <row r="8" spans="1:7" s="14" customFormat="1" ht="19.5" customHeight="1">
      <c r="A8" s="445" t="s">
        <v>943</v>
      </c>
      <c r="B8" s="20"/>
      <c r="C8" s="20"/>
      <c r="E8" s="22"/>
      <c r="F8" s="22"/>
      <c r="G8" s="22"/>
    </row>
    <row r="9" spans="1:7" s="14" customFormat="1" ht="19.5" customHeight="1">
      <c r="A9" s="445" t="s">
        <v>942</v>
      </c>
      <c r="B9" s="20"/>
      <c r="C9" s="20"/>
      <c r="E9" s="22"/>
      <c r="F9" s="22"/>
    </row>
    <row r="10" spans="1:7" s="14" customFormat="1" ht="19.5" customHeight="1">
      <c r="A10" s="445" t="s">
        <v>938</v>
      </c>
      <c r="B10" s="23"/>
      <c r="C10" s="20"/>
      <c r="E10" s="22"/>
      <c r="F10" s="22"/>
    </row>
    <row r="11" spans="1:7" s="14" customFormat="1" ht="19.5" customHeight="1">
      <c r="A11" s="445" t="s">
        <v>939</v>
      </c>
      <c r="B11" s="23"/>
      <c r="C11" s="20"/>
      <c r="E11" s="22"/>
      <c r="F11" s="22"/>
    </row>
    <row r="12" spans="1:7" ht="19.5" customHeight="1">
      <c r="A12" s="445" t="s">
        <v>940</v>
      </c>
      <c r="B12" s="23"/>
      <c r="C12" s="20"/>
    </row>
    <row r="13" spans="1:7" ht="20.100000000000001" customHeight="1">
      <c r="A13" s="445" t="s">
        <v>941</v>
      </c>
      <c r="B13" s="23"/>
      <c r="C13" s="20"/>
    </row>
    <row r="14" spans="1:7" ht="29.1" customHeight="1">
      <c r="A14" s="436" t="s">
        <v>870</v>
      </c>
      <c r="B14" s="437"/>
      <c r="C14" s="437"/>
    </row>
  </sheetData>
  <sheetProtection formatCells="0" formatColumns="0" formatRows="0"/>
  <mergeCells count="2">
    <mergeCell ref="A2:C2"/>
    <mergeCell ref="A14:C14"/>
  </mergeCells>
  <phoneticPr fontId="0" type="noConversion"/>
  <printOptions horizontalCentered="1"/>
  <pageMargins left="0.70833333333333304" right="0.70833333333333304" top="0.74791666666666701" bottom="0.74791666666666701" header="0.31458333333333299" footer="0.31458333333333299"/>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sheetPr codeName="Sheet43"/>
  <dimension ref="A1:F12"/>
  <sheetViews>
    <sheetView view="pageBreakPreview" workbookViewId="0">
      <selection activeCell="A8" sqref="A8"/>
    </sheetView>
  </sheetViews>
  <sheetFormatPr defaultColWidth="9" defaultRowHeight="12"/>
  <cols>
    <col min="1" max="1" width="89.1640625" style="15" customWidth="1"/>
    <col min="2" max="3" width="35.5" style="15" customWidth="1"/>
    <col min="4" max="4" width="12" style="15" customWidth="1"/>
    <col min="5" max="16384" width="9" style="15"/>
  </cols>
  <sheetData>
    <row r="1" spans="1:6" s="14" customFormat="1" ht="19.5" customHeight="1">
      <c r="A1" s="14" t="s">
        <v>871</v>
      </c>
    </row>
    <row r="2" spans="1:6" s="14" customFormat="1" ht="38.25" customHeight="1">
      <c r="A2" s="435" t="s">
        <v>31</v>
      </c>
      <c r="B2" s="435"/>
      <c r="C2" s="435"/>
    </row>
    <row r="3" spans="1:6" s="14" customFormat="1" ht="19.5" customHeight="1">
      <c r="A3" s="16"/>
      <c r="B3" s="17"/>
      <c r="C3" s="18" t="s">
        <v>35</v>
      </c>
    </row>
    <row r="4" spans="1:6" s="14" customFormat="1" ht="19.5" customHeight="1">
      <c r="A4" s="19" t="s">
        <v>872</v>
      </c>
      <c r="B4" s="19" t="s">
        <v>873</v>
      </c>
      <c r="C4" s="19" t="s">
        <v>169</v>
      </c>
    </row>
    <row r="5" spans="1:6" s="14" customFormat="1" ht="19.5" customHeight="1">
      <c r="A5" s="445" t="s">
        <v>928</v>
      </c>
      <c r="B5" s="20"/>
      <c r="C5" s="20"/>
      <c r="D5" s="21"/>
      <c r="E5" s="22"/>
      <c r="F5" s="22"/>
    </row>
    <row r="6" spans="1:6" s="14" customFormat="1" ht="19.5" customHeight="1">
      <c r="A6" s="445" t="s">
        <v>929</v>
      </c>
      <c r="B6" s="20"/>
      <c r="C6" s="20"/>
      <c r="D6" s="21"/>
      <c r="E6" s="22"/>
      <c r="F6" s="22"/>
    </row>
    <row r="7" spans="1:6" s="14" customFormat="1" ht="19.5" customHeight="1">
      <c r="A7" s="445" t="s">
        <v>930</v>
      </c>
      <c r="B7" s="20"/>
      <c r="C7" s="20"/>
      <c r="E7" s="22"/>
      <c r="F7" s="22"/>
    </row>
    <row r="8" spans="1:6" s="14" customFormat="1" ht="19.5" customHeight="1">
      <c r="A8" s="445" t="s">
        <v>931</v>
      </c>
      <c r="B8" s="23"/>
      <c r="C8" s="20"/>
      <c r="E8" s="22"/>
      <c r="F8" s="22"/>
    </row>
    <row r="9" spans="1:6" s="14" customFormat="1" ht="19.5" customHeight="1">
      <c r="A9" s="445" t="s">
        <v>932</v>
      </c>
      <c r="B9" s="23"/>
      <c r="C9" s="20"/>
      <c r="E9" s="22"/>
      <c r="F9" s="22"/>
    </row>
    <row r="10" spans="1:6" ht="18.95" customHeight="1">
      <c r="A10" s="445" t="s">
        <v>933</v>
      </c>
      <c r="B10" s="23"/>
      <c r="C10" s="20"/>
    </row>
    <row r="11" spans="1:6" ht="18.95" customHeight="1">
      <c r="A11" s="445" t="s">
        <v>934</v>
      </c>
      <c r="B11" s="23"/>
      <c r="C11" s="20"/>
    </row>
    <row r="12" spans="1:6" ht="17.25" customHeight="1">
      <c r="A12" s="438" t="s">
        <v>874</v>
      </c>
      <c r="B12" s="439"/>
      <c r="C12" s="439"/>
    </row>
  </sheetData>
  <mergeCells count="2">
    <mergeCell ref="A2:C2"/>
    <mergeCell ref="A12:C12"/>
  </mergeCells>
  <phoneticPr fontId="0" type="noConversion"/>
  <printOptions horizontalCentered="1"/>
  <pageMargins left="0.70833333333333304" right="0.70833333333333304" top="0.74791666666666701" bottom="0.74791666666666701" header="0.31458333333333299" footer="0.31458333333333299"/>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sheetPr codeName="Sheet44">
    <pageSetUpPr fitToPage="1"/>
  </sheetPr>
  <dimension ref="A1:D27"/>
  <sheetViews>
    <sheetView view="pageBreakPreview" zoomScaleNormal="85" workbookViewId="0">
      <selection activeCell="A26" sqref="A26:D26"/>
    </sheetView>
  </sheetViews>
  <sheetFormatPr defaultColWidth="9" defaultRowHeight="15"/>
  <cols>
    <col min="1" max="1" width="52.6640625" style="1" customWidth="1"/>
    <col min="2" max="4" width="42.1640625" style="1" customWidth="1"/>
    <col min="5" max="256" width="9.33203125" style="1"/>
    <col min="257" max="257" width="52.6640625" style="1" customWidth="1"/>
    <col min="258" max="258" width="16.33203125" style="1" customWidth="1"/>
    <col min="259" max="259" width="24" style="1" customWidth="1"/>
    <col min="260" max="260" width="23.83203125" style="1" customWidth="1"/>
    <col min="261" max="512" width="9.33203125" style="1"/>
    <col min="513" max="513" width="52.6640625" style="1" customWidth="1"/>
    <col min="514" max="514" width="16.33203125" style="1" customWidth="1"/>
    <col min="515" max="515" width="24" style="1" customWidth="1"/>
    <col min="516" max="516" width="23.83203125" style="1" customWidth="1"/>
    <col min="517" max="768" width="9.33203125" style="1"/>
    <col min="769" max="769" width="52.6640625" style="1" customWidth="1"/>
    <col min="770" max="770" width="16.33203125" style="1" customWidth="1"/>
    <col min="771" max="771" width="24" style="1" customWidth="1"/>
    <col min="772" max="772" width="23.83203125" style="1" customWidth="1"/>
    <col min="773" max="1024" width="9.33203125" style="1"/>
    <col min="1025" max="1025" width="52.6640625" style="1" customWidth="1"/>
    <col min="1026" max="1026" width="16.33203125" style="1" customWidth="1"/>
    <col min="1027" max="1027" width="24" style="1" customWidth="1"/>
    <col min="1028" max="1028" width="23.83203125" style="1" customWidth="1"/>
    <col min="1029" max="1280" width="9.33203125" style="1"/>
    <col min="1281" max="1281" width="52.6640625" style="1" customWidth="1"/>
    <col min="1282" max="1282" width="16.33203125" style="1" customWidth="1"/>
    <col min="1283" max="1283" width="24" style="1" customWidth="1"/>
    <col min="1284" max="1284" width="23.83203125" style="1" customWidth="1"/>
    <col min="1285" max="1536" width="9.33203125" style="1"/>
    <col min="1537" max="1537" width="52.6640625" style="1" customWidth="1"/>
    <col min="1538" max="1538" width="16.33203125" style="1" customWidth="1"/>
    <col min="1539" max="1539" width="24" style="1" customWidth="1"/>
    <col min="1540" max="1540" width="23.83203125" style="1" customWidth="1"/>
    <col min="1541" max="1792" width="9.33203125" style="1"/>
    <col min="1793" max="1793" width="52.6640625" style="1" customWidth="1"/>
    <col min="1794" max="1794" width="16.33203125" style="1" customWidth="1"/>
    <col min="1795" max="1795" width="24" style="1" customWidth="1"/>
    <col min="1796" max="1796" width="23.83203125" style="1" customWidth="1"/>
    <col min="1797" max="2048" width="9.33203125" style="1"/>
    <col min="2049" max="2049" width="52.6640625" style="1" customWidth="1"/>
    <col min="2050" max="2050" width="16.33203125" style="1" customWidth="1"/>
    <col min="2051" max="2051" width="24" style="1" customWidth="1"/>
    <col min="2052" max="2052" width="23.83203125" style="1" customWidth="1"/>
    <col min="2053" max="2304" width="9.33203125" style="1"/>
    <col min="2305" max="2305" width="52.6640625" style="1" customWidth="1"/>
    <col min="2306" max="2306" width="16.33203125" style="1" customWidth="1"/>
    <col min="2307" max="2307" width="24" style="1" customWidth="1"/>
    <col min="2308" max="2308" width="23.83203125" style="1" customWidth="1"/>
    <col min="2309" max="2560" width="9.33203125" style="1"/>
    <col min="2561" max="2561" width="52.6640625" style="1" customWidth="1"/>
    <col min="2562" max="2562" width="16.33203125" style="1" customWidth="1"/>
    <col min="2563" max="2563" width="24" style="1" customWidth="1"/>
    <col min="2564" max="2564" width="23.83203125" style="1" customWidth="1"/>
    <col min="2565" max="2816" width="9.33203125" style="1"/>
    <col min="2817" max="2817" width="52.6640625" style="1" customWidth="1"/>
    <col min="2818" max="2818" width="16.33203125" style="1" customWidth="1"/>
    <col min="2819" max="2819" width="24" style="1" customWidth="1"/>
    <col min="2820" max="2820" width="23.83203125" style="1" customWidth="1"/>
    <col min="2821" max="3072" width="9.33203125" style="1"/>
    <col min="3073" max="3073" width="52.6640625" style="1" customWidth="1"/>
    <col min="3074" max="3074" width="16.33203125" style="1" customWidth="1"/>
    <col min="3075" max="3075" width="24" style="1" customWidth="1"/>
    <col min="3076" max="3076" width="23.83203125" style="1" customWidth="1"/>
    <col min="3077" max="3328" width="9.33203125" style="1"/>
    <col min="3329" max="3329" width="52.6640625" style="1" customWidth="1"/>
    <col min="3330" max="3330" width="16.33203125" style="1" customWidth="1"/>
    <col min="3331" max="3331" width="24" style="1" customWidth="1"/>
    <col min="3332" max="3332" width="23.83203125" style="1" customWidth="1"/>
    <col min="3333" max="3584" width="9.33203125" style="1"/>
    <col min="3585" max="3585" width="52.6640625" style="1" customWidth="1"/>
    <col min="3586" max="3586" width="16.33203125" style="1" customWidth="1"/>
    <col min="3587" max="3587" width="24" style="1" customWidth="1"/>
    <col min="3588" max="3588" width="23.83203125" style="1" customWidth="1"/>
    <col min="3589" max="3840" width="9.33203125" style="1"/>
    <col min="3841" max="3841" width="52.6640625" style="1" customWidth="1"/>
    <col min="3842" max="3842" width="16.33203125" style="1" customWidth="1"/>
    <col min="3843" max="3843" width="24" style="1" customWidth="1"/>
    <col min="3844" max="3844" width="23.83203125" style="1" customWidth="1"/>
    <col min="3845" max="4096" width="9.33203125" style="1"/>
    <col min="4097" max="4097" width="52.6640625" style="1" customWidth="1"/>
    <col min="4098" max="4098" width="16.33203125" style="1" customWidth="1"/>
    <col min="4099" max="4099" width="24" style="1" customWidth="1"/>
    <col min="4100" max="4100" width="23.83203125" style="1" customWidth="1"/>
    <col min="4101" max="4352" width="9.33203125" style="1"/>
    <col min="4353" max="4353" width="52.6640625" style="1" customWidth="1"/>
    <col min="4354" max="4354" width="16.33203125" style="1" customWidth="1"/>
    <col min="4355" max="4355" width="24" style="1" customWidth="1"/>
    <col min="4356" max="4356" width="23.83203125" style="1" customWidth="1"/>
    <col min="4357" max="4608" width="9.33203125" style="1"/>
    <col min="4609" max="4609" width="52.6640625" style="1" customWidth="1"/>
    <col min="4610" max="4610" width="16.33203125" style="1" customWidth="1"/>
    <col min="4611" max="4611" width="24" style="1" customWidth="1"/>
    <col min="4612" max="4612" width="23.83203125" style="1" customWidth="1"/>
    <col min="4613" max="4864" width="9.33203125" style="1"/>
    <col min="4865" max="4865" width="52.6640625" style="1" customWidth="1"/>
    <col min="4866" max="4866" width="16.33203125" style="1" customWidth="1"/>
    <col min="4867" max="4867" width="24" style="1" customWidth="1"/>
    <col min="4868" max="4868" width="23.83203125" style="1" customWidth="1"/>
    <col min="4869" max="5120" width="9.33203125" style="1"/>
    <col min="5121" max="5121" width="52.6640625" style="1" customWidth="1"/>
    <col min="5122" max="5122" width="16.33203125" style="1" customWidth="1"/>
    <col min="5123" max="5123" width="24" style="1" customWidth="1"/>
    <col min="5124" max="5124" width="23.83203125" style="1" customWidth="1"/>
    <col min="5125" max="5376" width="9.33203125" style="1"/>
    <col min="5377" max="5377" width="52.6640625" style="1" customWidth="1"/>
    <col min="5378" max="5378" width="16.33203125" style="1" customWidth="1"/>
    <col min="5379" max="5379" width="24" style="1" customWidth="1"/>
    <col min="5380" max="5380" width="23.83203125" style="1" customWidth="1"/>
    <col min="5381" max="5632" width="9.33203125" style="1"/>
    <col min="5633" max="5633" width="52.6640625" style="1" customWidth="1"/>
    <col min="5634" max="5634" width="16.33203125" style="1" customWidth="1"/>
    <col min="5635" max="5635" width="24" style="1" customWidth="1"/>
    <col min="5636" max="5636" width="23.83203125" style="1" customWidth="1"/>
    <col min="5637" max="5888" width="9.33203125" style="1"/>
    <col min="5889" max="5889" width="52.6640625" style="1" customWidth="1"/>
    <col min="5890" max="5890" width="16.33203125" style="1" customWidth="1"/>
    <col min="5891" max="5891" width="24" style="1" customWidth="1"/>
    <col min="5892" max="5892" width="23.83203125" style="1" customWidth="1"/>
    <col min="5893" max="6144" width="9.33203125" style="1"/>
    <col min="6145" max="6145" width="52.6640625" style="1" customWidth="1"/>
    <col min="6146" max="6146" width="16.33203125" style="1" customWidth="1"/>
    <col min="6147" max="6147" width="24" style="1" customWidth="1"/>
    <col min="6148" max="6148" width="23.83203125" style="1" customWidth="1"/>
    <col min="6149" max="6400" width="9.33203125" style="1"/>
    <col min="6401" max="6401" width="52.6640625" style="1" customWidth="1"/>
    <col min="6402" max="6402" width="16.33203125" style="1" customWidth="1"/>
    <col min="6403" max="6403" width="24" style="1" customWidth="1"/>
    <col min="6404" max="6404" width="23.83203125" style="1" customWidth="1"/>
    <col min="6405" max="6656" width="9.33203125" style="1"/>
    <col min="6657" max="6657" width="52.6640625" style="1" customWidth="1"/>
    <col min="6658" max="6658" width="16.33203125" style="1" customWidth="1"/>
    <col min="6659" max="6659" width="24" style="1" customWidth="1"/>
    <col min="6660" max="6660" width="23.83203125" style="1" customWidth="1"/>
    <col min="6661" max="6912" width="9.33203125" style="1"/>
    <col min="6913" max="6913" width="52.6640625" style="1" customWidth="1"/>
    <col min="6914" max="6914" width="16.33203125" style="1" customWidth="1"/>
    <col min="6915" max="6915" width="24" style="1" customWidth="1"/>
    <col min="6916" max="6916" width="23.83203125" style="1" customWidth="1"/>
    <col min="6917" max="7168" width="9.33203125" style="1"/>
    <col min="7169" max="7169" width="52.6640625" style="1" customWidth="1"/>
    <col min="7170" max="7170" width="16.33203125" style="1" customWidth="1"/>
    <col min="7171" max="7171" width="24" style="1" customWidth="1"/>
    <col min="7172" max="7172" width="23.83203125" style="1" customWidth="1"/>
    <col min="7173" max="7424" width="9.33203125" style="1"/>
    <col min="7425" max="7425" width="52.6640625" style="1" customWidth="1"/>
    <col min="7426" max="7426" width="16.33203125" style="1" customWidth="1"/>
    <col min="7427" max="7427" width="24" style="1" customWidth="1"/>
    <col min="7428" max="7428" width="23.83203125" style="1" customWidth="1"/>
    <col min="7429" max="7680" width="9.33203125" style="1"/>
    <col min="7681" max="7681" width="52.6640625" style="1" customWidth="1"/>
    <col min="7682" max="7682" width="16.33203125" style="1" customWidth="1"/>
    <col min="7683" max="7683" width="24" style="1" customWidth="1"/>
    <col min="7684" max="7684" width="23.83203125" style="1" customWidth="1"/>
    <col min="7685" max="7936" width="9.33203125" style="1"/>
    <col min="7937" max="7937" width="52.6640625" style="1" customWidth="1"/>
    <col min="7938" max="7938" width="16.33203125" style="1" customWidth="1"/>
    <col min="7939" max="7939" width="24" style="1" customWidth="1"/>
    <col min="7940" max="7940" width="23.83203125" style="1" customWidth="1"/>
    <col min="7941" max="8192" width="9.33203125" style="1"/>
    <col min="8193" max="8193" width="52.6640625" style="1" customWidth="1"/>
    <col min="8194" max="8194" width="16.33203125" style="1" customWidth="1"/>
    <col min="8195" max="8195" width="24" style="1" customWidth="1"/>
    <col min="8196" max="8196" width="23.83203125" style="1" customWidth="1"/>
    <col min="8197" max="8448" width="9.33203125" style="1"/>
    <col min="8449" max="8449" width="52.6640625" style="1" customWidth="1"/>
    <col min="8450" max="8450" width="16.33203125" style="1" customWidth="1"/>
    <col min="8451" max="8451" width="24" style="1" customWidth="1"/>
    <col min="8452" max="8452" width="23.83203125" style="1" customWidth="1"/>
    <col min="8453" max="8704" width="9.33203125" style="1"/>
    <col min="8705" max="8705" width="52.6640625" style="1" customWidth="1"/>
    <col min="8706" max="8706" width="16.33203125" style="1" customWidth="1"/>
    <col min="8707" max="8707" width="24" style="1" customWidth="1"/>
    <col min="8708" max="8708" width="23.83203125" style="1" customWidth="1"/>
    <col min="8709" max="8960" width="9.33203125" style="1"/>
    <col min="8961" max="8961" width="52.6640625" style="1" customWidth="1"/>
    <col min="8962" max="8962" width="16.33203125" style="1" customWidth="1"/>
    <col min="8963" max="8963" width="24" style="1" customWidth="1"/>
    <col min="8964" max="8964" width="23.83203125" style="1" customWidth="1"/>
    <col min="8965" max="9216" width="9.33203125" style="1"/>
    <col min="9217" max="9217" width="52.6640625" style="1" customWidth="1"/>
    <col min="9218" max="9218" width="16.33203125" style="1" customWidth="1"/>
    <col min="9219" max="9219" width="24" style="1" customWidth="1"/>
    <col min="9220" max="9220" width="23.83203125" style="1" customWidth="1"/>
    <col min="9221" max="9472" width="9.33203125" style="1"/>
    <col min="9473" max="9473" width="52.6640625" style="1" customWidth="1"/>
    <col min="9474" max="9474" width="16.33203125" style="1" customWidth="1"/>
    <col min="9475" max="9475" width="24" style="1" customWidth="1"/>
    <col min="9476" max="9476" width="23.83203125" style="1" customWidth="1"/>
    <col min="9477" max="9728" width="9.33203125" style="1"/>
    <col min="9729" max="9729" width="52.6640625" style="1" customWidth="1"/>
    <col min="9730" max="9730" width="16.33203125" style="1" customWidth="1"/>
    <col min="9731" max="9731" width="24" style="1" customWidth="1"/>
    <col min="9732" max="9732" width="23.83203125" style="1" customWidth="1"/>
    <col min="9733" max="9984" width="9.33203125" style="1"/>
    <col min="9985" max="9985" width="52.6640625" style="1" customWidth="1"/>
    <col min="9986" max="9986" width="16.33203125" style="1" customWidth="1"/>
    <col min="9987" max="9987" width="24" style="1" customWidth="1"/>
    <col min="9988" max="9988" width="23.83203125" style="1" customWidth="1"/>
    <col min="9989" max="10240" width="9.33203125" style="1"/>
    <col min="10241" max="10241" width="52.6640625" style="1" customWidth="1"/>
    <col min="10242" max="10242" width="16.33203125" style="1" customWidth="1"/>
    <col min="10243" max="10243" width="24" style="1" customWidth="1"/>
    <col min="10244" max="10244" width="23.83203125" style="1" customWidth="1"/>
    <col min="10245" max="10496" width="9.33203125" style="1"/>
    <col min="10497" max="10497" width="52.6640625" style="1" customWidth="1"/>
    <col min="10498" max="10498" width="16.33203125" style="1" customWidth="1"/>
    <col min="10499" max="10499" width="24" style="1" customWidth="1"/>
    <col min="10500" max="10500" width="23.83203125" style="1" customWidth="1"/>
    <col min="10501" max="10752" width="9.33203125" style="1"/>
    <col min="10753" max="10753" width="52.6640625" style="1" customWidth="1"/>
    <col min="10754" max="10754" width="16.33203125" style="1" customWidth="1"/>
    <col min="10755" max="10755" width="24" style="1" customWidth="1"/>
    <col min="10756" max="10756" width="23.83203125" style="1" customWidth="1"/>
    <col min="10757" max="11008" width="9.33203125" style="1"/>
    <col min="11009" max="11009" width="52.6640625" style="1" customWidth="1"/>
    <col min="11010" max="11010" width="16.33203125" style="1" customWidth="1"/>
    <col min="11011" max="11011" width="24" style="1" customWidth="1"/>
    <col min="11012" max="11012" width="23.83203125" style="1" customWidth="1"/>
    <col min="11013" max="11264" width="9.33203125" style="1"/>
    <col min="11265" max="11265" width="52.6640625" style="1" customWidth="1"/>
    <col min="11266" max="11266" width="16.33203125" style="1" customWidth="1"/>
    <col min="11267" max="11267" width="24" style="1" customWidth="1"/>
    <col min="11268" max="11268" width="23.83203125" style="1" customWidth="1"/>
    <col min="11269" max="11520" width="9.33203125" style="1"/>
    <col min="11521" max="11521" width="52.6640625" style="1" customWidth="1"/>
    <col min="11522" max="11522" width="16.33203125" style="1" customWidth="1"/>
    <col min="11523" max="11523" width="24" style="1" customWidth="1"/>
    <col min="11524" max="11524" width="23.83203125" style="1" customWidth="1"/>
    <col min="11525" max="11776" width="9.33203125" style="1"/>
    <col min="11777" max="11777" width="52.6640625" style="1" customWidth="1"/>
    <col min="11778" max="11778" width="16.33203125" style="1" customWidth="1"/>
    <col min="11779" max="11779" width="24" style="1" customWidth="1"/>
    <col min="11780" max="11780" width="23.83203125" style="1" customWidth="1"/>
    <col min="11781" max="12032" width="9.33203125" style="1"/>
    <col min="12033" max="12033" width="52.6640625" style="1" customWidth="1"/>
    <col min="12034" max="12034" width="16.33203125" style="1" customWidth="1"/>
    <col min="12035" max="12035" width="24" style="1" customWidth="1"/>
    <col min="12036" max="12036" width="23.83203125" style="1" customWidth="1"/>
    <col min="12037" max="12288" width="9.33203125" style="1"/>
    <col min="12289" max="12289" width="52.6640625" style="1" customWidth="1"/>
    <col min="12290" max="12290" width="16.33203125" style="1" customWidth="1"/>
    <col min="12291" max="12291" width="24" style="1" customWidth="1"/>
    <col min="12292" max="12292" width="23.83203125" style="1" customWidth="1"/>
    <col min="12293" max="12544" width="9.33203125" style="1"/>
    <col min="12545" max="12545" width="52.6640625" style="1" customWidth="1"/>
    <col min="12546" max="12546" width="16.33203125" style="1" customWidth="1"/>
    <col min="12547" max="12547" width="24" style="1" customWidth="1"/>
    <col min="12548" max="12548" width="23.83203125" style="1" customWidth="1"/>
    <col min="12549" max="12800" width="9.33203125" style="1"/>
    <col min="12801" max="12801" width="52.6640625" style="1" customWidth="1"/>
    <col min="12802" max="12802" width="16.33203125" style="1" customWidth="1"/>
    <col min="12803" max="12803" width="24" style="1" customWidth="1"/>
    <col min="12804" max="12804" width="23.83203125" style="1" customWidth="1"/>
    <col min="12805" max="13056" width="9.33203125" style="1"/>
    <col min="13057" max="13057" width="52.6640625" style="1" customWidth="1"/>
    <col min="13058" max="13058" width="16.33203125" style="1" customWidth="1"/>
    <col min="13059" max="13059" width="24" style="1" customWidth="1"/>
    <col min="13060" max="13060" width="23.83203125" style="1" customWidth="1"/>
    <col min="13061" max="13312" width="9.33203125" style="1"/>
    <col min="13313" max="13313" width="52.6640625" style="1" customWidth="1"/>
    <col min="13314" max="13314" width="16.33203125" style="1" customWidth="1"/>
    <col min="13315" max="13315" width="24" style="1" customWidth="1"/>
    <col min="13316" max="13316" width="23.83203125" style="1" customWidth="1"/>
    <col min="13317" max="13568" width="9.33203125" style="1"/>
    <col min="13569" max="13569" width="52.6640625" style="1" customWidth="1"/>
    <col min="13570" max="13570" width="16.33203125" style="1" customWidth="1"/>
    <col min="13571" max="13571" width="24" style="1" customWidth="1"/>
    <col min="13572" max="13572" width="23.83203125" style="1" customWidth="1"/>
    <col min="13573" max="13824" width="9.33203125" style="1"/>
    <col min="13825" max="13825" width="52.6640625" style="1" customWidth="1"/>
    <col min="13826" max="13826" width="16.33203125" style="1" customWidth="1"/>
    <col min="13827" max="13827" width="24" style="1" customWidth="1"/>
    <col min="13828" max="13828" width="23.83203125" style="1" customWidth="1"/>
    <col min="13829" max="14080" width="9.33203125" style="1"/>
    <col min="14081" max="14081" width="52.6640625" style="1" customWidth="1"/>
    <col min="14082" max="14082" width="16.33203125" style="1" customWidth="1"/>
    <col min="14083" max="14083" width="24" style="1" customWidth="1"/>
    <col min="14084" max="14084" width="23.83203125" style="1" customWidth="1"/>
    <col min="14085" max="14336" width="9.33203125" style="1"/>
    <col min="14337" max="14337" width="52.6640625" style="1" customWidth="1"/>
    <col min="14338" max="14338" width="16.33203125" style="1" customWidth="1"/>
    <col min="14339" max="14339" width="24" style="1" customWidth="1"/>
    <col min="14340" max="14340" width="23.83203125" style="1" customWidth="1"/>
    <col min="14341" max="14592" width="9.33203125" style="1"/>
    <col min="14593" max="14593" width="52.6640625" style="1" customWidth="1"/>
    <col min="14594" max="14594" width="16.33203125" style="1" customWidth="1"/>
    <col min="14595" max="14595" width="24" style="1" customWidth="1"/>
    <col min="14596" max="14596" width="23.83203125" style="1" customWidth="1"/>
    <col min="14597" max="14848" width="9.33203125" style="1"/>
    <col min="14849" max="14849" width="52.6640625" style="1" customWidth="1"/>
    <col min="14850" max="14850" width="16.33203125" style="1" customWidth="1"/>
    <col min="14851" max="14851" width="24" style="1" customWidth="1"/>
    <col min="14852" max="14852" width="23.83203125" style="1" customWidth="1"/>
    <col min="14853" max="15104" width="9.33203125" style="1"/>
    <col min="15105" max="15105" width="52.6640625" style="1" customWidth="1"/>
    <col min="15106" max="15106" width="16.33203125" style="1" customWidth="1"/>
    <col min="15107" max="15107" width="24" style="1" customWidth="1"/>
    <col min="15108" max="15108" width="23.83203125" style="1" customWidth="1"/>
    <col min="15109" max="15360" width="9.33203125" style="1"/>
    <col min="15361" max="15361" width="52.6640625" style="1" customWidth="1"/>
    <col min="15362" max="15362" width="16.33203125" style="1" customWidth="1"/>
    <col min="15363" max="15363" width="24" style="1" customWidth="1"/>
    <col min="15364" max="15364" width="23.83203125" style="1" customWidth="1"/>
    <col min="15365" max="15616" width="9.33203125" style="1"/>
    <col min="15617" max="15617" width="52.6640625" style="1" customWidth="1"/>
    <col min="15618" max="15618" width="16.33203125" style="1" customWidth="1"/>
    <col min="15619" max="15619" width="24" style="1" customWidth="1"/>
    <col min="15620" max="15620" width="23.83203125" style="1" customWidth="1"/>
    <col min="15621" max="15872" width="9.33203125" style="1"/>
    <col min="15873" max="15873" width="52.6640625" style="1" customWidth="1"/>
    <col min="15874" max="15874" width="16.33203125" style="1" customWidth="1"/>
    <col min="15875" max="15875" width="24" style="1" customWidth="1"/>
    <col min="15876" max="15876" width="23.83203125" style="1" customWidth="1"/>
    <col min="15877" max="16128" width="9.33203125" style="1"/>
    <col min="16129" max="16129" width="52.6640625" style="1" customWidth="1"/>
    <col min="16130" max="16130" width="16.33203125" style="1" customWidth="1"/>
    <col min="16131" max="16131" width="24" style="1" customWidth="1"/>
    <col min="16132" max="16132" width="23.83203125" style="1" customWidth="1"/>
    <col min="16133" max="16384" width="9.33203125" style="1"/>
  </cols>
  <sheetData>
    <row r="1" spans="1:4">
      <c r="A1" s="430" t="s">
        <v>875</v>
      </c>
      <c r="B1" s="430"/>
      <c r="C1" s="430"/>
      <c r="D1" s="2"/>
    </row>
    <row r="2" spans="1:4" ht="24.75" customHeight="1">
      <c r="A2" s="420" t="s">
        <v>876</v>
      </c>
      <c r="B2" s="420"/>
      <c r="C2" s="440"/>
      <c r="D2" s="440"/>
    </row>
    <row r="3" spans="1:4" ht="25.5" customHeight="1">
      <c r="A3" s="4"/>
      <c r="B3" s="4"/>
      <c r="C3" s="4"/>
      <c r="D3" s="5" t="s">
        <v>229</v>
      </c>
    </row>
    <row r="4" spans="1:4" ht="25.5" customHeight="1">
      <c r="A4" s="6" t="s">
        <v>615</v>
      </c>
      <c r="B4" s="6" t="s">
        <v>877</v>
      </c>
      <c r="C4" s="6" t="s">
        <v>878</v>
      </c>
      <c r="D4" s="6" t="s">
        <v>879</v>
      </c>
    </row>
    <row r="5" spans="1:4" ht="20.100000000000001" customHeight="1">
      <c r="A5" s="11" t="s">
        <v>880</v>
      </c>
      <c r="B5" s="8" t="s">
        <v>881</v>
      </c>
      <c r="C5" s="12"/>
      <c r="D5" s="12"/>
    </row>
    <row r="6" spans="1:4" ht="20.100000000000001" customHeight="1">
      <c r="A6" s="7" t="s">
        <v>882</v>
      </c>
      <c r="B6" s="8" t="s">
        <v>857</v>
      </c>
      <c r="C6" s="12"/>
      <c r="D6" s="12"/>
    </row>
    <row r="7" spans="1:4" ht="20.100000000000001" customHeight="1">
      <c r="A7" s="7" t="s">
        <v>883</v>
      </c>
      <c r="B7" s="8" t="s">
        <v>858</v>
      </c>
      <c r="C7" s="12"/>
      <c r="D7" s="12"/>
    </row>
    <row r="8" spans="1:4" ht="20.100000000000001" customHeight="1">
      <c r="A8" s="7" t="s">
        <v>884</v>
      </c>
      <c r="B8" s="8" t="s">
        <v>885</v>
      </c>
      <c r="C8" s="12"/>
      <c r="D8" s="12"/>
    </row>
    <row r="9" spans="1:4" ht="20.100000000000001" customHeight="1">
      <c r="A9" s="7" t="s">
        <v>883</v>
      </c>
      <c r="B9" s="8" t="s">
        <v>860</v>
      </c>
      <c r="C9" s="12"/>
      <c r="D9" s="12"/>
    </row>
    <row r="10" spans="1:4" ht="20.100000000000001" customHeight="1">
      <c r="A10" s="11" t="s">
        <v>886</v>
      </c>
      <c r="B10" s="8" t="s">
        <v>887</v>
      </c>
      <c r="C10" s="12"/>
      <c r="D10" s="12"/>
    </row>
    <row r="11" spans="1:4" ht="20.100000000000001" customHeight="1">
      <c r="A11" s="7" t="s">
        <v>882</v>
      </c>
      <c r="B11" s="8" t="s">
        <v>888</v>
      </c>
      <c r="C11" s="12"/>
      <c r="D11" s="12"/>
    </row>
    <row r="12" spans="1:4" ht="20.100000000000001" customHeight="1">
      <c r="A12" s="7" t="s">
        <v>884</v>
      </c>
      <c r="B12" s="8" t="s">
        <v>863</v>
      </c>
      <c r="C12" s="12"/>
      <c r="D12" s="12"/>
    </row>
    <row r="13" spans="1:4" ht="20.100000000000001" customHeight="1">
      <c r="A13" s="11" t="s">
        <v>889</v>
      </c>
      <c r="B13" s="8" t="s">
        <v>890</v>
      </c>
      <c r="C13" s="12"/>
      <c r="D13" s="12"/>
    </row>
    <row r="14" spans="1:4" ht="20.100000000000001" customHeight="1">
      <c r="A14" s="7" t="s">
        <v>882</v>
      </c>
      <c r="B14" s="8" t="s">
        <v>891</v>
      </c>
      <c r="C14" s="12"/>
      <c r="D14" s="12"/>
    </row>
    <row r="15" spans="1:4" ht="20.100000000000001" customHeight="1">
      <c r="A15" s="7" t="s">
        <v>884</v>
      </c>
      <c r="B15" s="8" t="s">
        <v>892</v>
      </c>
      <c r="C15" s="12"/>
      <c r="D15" s="12"/>
    </row>
    <row r="16" spans="1:4" ht="20.100000000000001" customHeight="1">
      <c r="A16" s="11" t="s">
        <v>893</v>
      </c>
      <c r="B16" s="8" t="s">
        <v>894</v>
      </c>
      <c r="C16" s="12"/>
      <c r="D16" s="12"/>
    </row>
    <row r="17" spans="1:4" ht="20.100000000000001" customHeight="1">
      <c r="A17" s="7" t="s">
        <v>882</v>
      </c>
      <c r="B17" s="8" t="s">
        <v>895</v>
      </c>
      <c r="C17" s="12"/>
      <c r="D17" s="12"/>
    </row>
    <row r="18" spans="1:4" ht="20.100000000000001" customHeight="1">
      <c r="A18" s="7" t="s">
        <v>883</v>
      </c>
      <c r="B18" s="8"/>
      <c r="C18" s="12"/>
      <c r="D18" s="12"/>
    </row>
    <row r="19" spans="1:4" ht="20.100000000000001" customHeight="1">
      <c r="A19" s="7" t="s">
        <v>896</v>
      </c>
      <c r="B19" s="8" t="s">
        <v>897</v>
      </c>
      <c r="C19" s="12"/>
      <c r="D19" s="12"/>
    </row>
    <row r="20" spans="1:4" ht="20.100000000000001" customHeight="1">
      <c r="A20" s="7" t="s">
        <v>884</v>
      </c>
      <c r="B20" s="8" t="s">
        <v>898</v>
      </c>
      <c r="C20" s="12"/>
      <c r="D20" s="12"/>
    </row>
    <row r="21" spans="1:4" ht="20.100000000000001" customHeight="1">
      <c r="A21" s="7" t="s">
        <v>883</v>
      </c>
      <c r="B21" s="8"/>
      <c r="C21" s="12"/>
      <c r="D21" s="12"/>
    </row>
    <row r="22" spans="1:4" ht="20.100000000000001" customHeight="1">
      <c r="A22" s="7" t="s">
        <v>896</v>
      </c>
      <c r="B22" s="8" t="s">
        <v>899</v>
      </c>
      <c r="C22" s="12"/>
      <c r="D22" s="12"/>
    </row>
    <row r="23" spans="1:4" ht="20.100000000000001" customHeight="1">
      <c r="A23" s="11" t="s">
        <v>900</v>
      </c>
      <c r="B23" s="8" t="s">
        <v>901</v>
      </c>
      <c r="C23" s="12"/>
      <c r="D23" s="12"/>
    </row>
    <row r="24" spans="1:4" ht="20.100000000000001" customHeight="1">
      <c r="A24" s="7" t="s">
        <v>882</v>
      </c>
      <c r="B24" s="8" t="s">
        <v>902</v>
      </c>
      <c r="C24" s="12"/>
      <c r="D24" s="12"/>
    </row>
    <row r="25" spans="1:4" ht="20.100000000000001" customHeight="1">
      <c r="A25" s="7" t="s">
        <v>884</v>
      </c>
      <c r="B25" s="8" t="s">
        <v>903</v>
      </c>
      <c r="C25" s="12"/>
      <c r="D25" s="12"/>
    </row>
    <row r="26" spans="1:4" ht="20.25" customHeight="1">
      <c r="A26" s="441" t="s">
        <v>904</v>
      </c>
      <c r="B26" s="442"/>
      <c r="C26" s="442"/>
      <c r="D26" s="442"/>
    </row>
    <row r="27" spans="1:4" ht="15.75">
      <c r="A27" s="13"/>
      <c r="B27" s="13"/>
      <c r="C27" s="13"/>
      <c r="D27" s="13"/>
    </row>
  </sheetData>
  <mergeCells count="3">
    <mergeCell ref="A1:C1"/>
    <mergeCell ref="A2:D2"/>
    <mergeCell ref="A26:D26"/>
  </mergeCells>
  <phoneticPr fontId="0" type="noConversion"/>
  <pageMargins left="0.7" right="0.7" top="0.75" bottom="0.75" header="0.3" footer="0.3"/>
  <pageSetup paperSize="9" scale="90" fitToHeight="0" orientation="landscape" r:id="rId1"/>
</worksheet>
</file>

<file path=xl/worksheets/sheet45.xml><?xml version="1.0" encoding="utf-8"?>
<worksheet xmlns="http://schemas.openxmlformats.org/spreadsheetml/2006/main" xmlns:r="http://schemas.openxmlformats.org/officeDocument/2006/relationships">
  <sheetPr codeName="Sheet45">
    <pageSetUpPr fitToPage="1"/>
  </sheetPr>
  <dimension ref="A1:E11"/>
  <sheetViews>
    <sheetView view="pageBreakPreview" workbookViewId="0">
      <selection activeCell="D28" sqref="D28"/>
    </sheetView>
  </sheetViews>
  <sheetFormatPr defaultColWidth="9" defaultRowHeight="12"/>
  <cols>
    <col min="1" max="1" width="63.1640625" style="10" customWidth="1"/>
    <col min="2" max="2" width="20.83203125" style="10" customWidth="1"/>
    <col min="3" max="4" width="30.1640625" style="10" customWidth="1"/>
    <col min="5" max="5" width="27.33203125" style="10" customWidth="1"/>
    <col min="6" max="256" width="9.33203125" style="10"/>
    <col min="257" max="257" width="63.1640625" style="10" customWidth="1"/>
    <col min="258" max="258" width="20.83203125" style="10" customWidth="1"/>
    <col min="259" max="260" width="30.1640625" style="10" customWidth="1"/>
    <col min="261" max="261" width="27.33203125" style="10" customWidth="1"/>
    <col min="262" max="512" width="9.33203125" style="10"/>
    <col min="513" max="513" width="63.1640625" style="10" customWidth="1"/>
    <col min="514" max="514" width="20.83203125" style="10" customWidth="1"/>
    <col min="515" max="516" width="30.1640625" style="10" customWidth="1"/>
    <col min="517" max="517" width="27.33203125" style="10" customWidth="1"/>
    <col min="518" max="768" width="9.33203125" style="10"/>
    <col min="769" max="769" width="63.1640625" style="10" customWidth="1"/>
    <col min="770" max="770" width="20.83203125" style="10" customWidth="1"/>
    <col min="771" max="772" width="30.1640625" style="10" customWidth="1"/>
    <col min="773" max="773" width="27.33203125" style="10" customWidth="1"/>
    <col min="774" max="1024" width="9.33203125" style="10"/>
    <col min="1025" max="1025" width="63.1640625" style="10" customWidth="1"/>
    <col min="1026" max="1026" width="20.83203125" style="10" customWidth="1"/>
    <col min="1027" max="1028" width="30.1640625" style="10" customWidth="1"/>
    <col min="1029" max="1029" width="27.33203125" style="10" customWidth="1"/>
    <col min="1030" max="1280" width="9.33203125" style="10"/>
    <col min="1281" max="1281" width="63.1640625" style="10" customWidth="1"/>
    <col min="1282" max="1282" width="20.83203125" style="10" customWidth="1"/>
    <col min="1283" max="1284" width="30.1640625" style="10" customWidth="1"/>
    <col min="1285" max="1285" width="27.33203125" style="10" customWidth="1"/>
    <col min="1286" max="1536" width="9.33203125" style="10"/>
    <col min="1537" max="1537" width="63.1640625" style="10" customWidth="1"/>
    <col min="1538" max="1538" width="20.83203125" style="10" customWidth="1"/>
    <col min="1539" max="1540" width="30.1640625" style="10" customWidth="1"/>
    <col min="1541" max="1541" width="27.33203125" style="10" customWidth="1"/>
    <col min="1542" max="1792" width="9.33203125" style="10"/>
    <col min="1793" max="1793" width="63.1640625" style="10" customWidth="1"/>
    <col min="1794" max="1794" width="20.83203125" style="10" customWidth="1"/>
    <col min="1795" max="1796" width="30.1640625" style="10" customWidth="1"/>
    <col min="1797" max="1797" width="27.33203125" style="10" customWidth="1"/>
    <col min="1798" max="2048" width="9.33203125" style="10"/>
    <col min="2049" max="2049" width="63.1640625" style="10" customWidth="1"/>
    <col min="2050" max="2050" width="20.83203125" style="10" customWidth="1"/>
    <col min="2051" max="2052" width="30.1640625" style="10" customWidth="1"/>
    <col min="2053" max="2053" width="27.33203125" style="10" customWidth="1"/>
    <col min="2054" max="2304" width="9.33203125" style="10"/>
    <col min="2305" max="2305" width="63.1640625" style="10" customWidth="1"/>
    <col min="2306" max="2306" width="20.83203125" style="10" customWidth="1"/>
    <col min="2307" max="2308" width="30.1640625" style="10" customWidth="1"/>
    <col min="2309" max="2309" width="27.33203125" style="10" customWidth="1"/>
    <col min="2310" max="2560" width="9.33203125" style="10"/>
    <col min="2561" max="2561" width="63.1640625" style="10" customWidth="1"/>
    <col min="2562" max="2562" width="20.83203125" style="10" customWidth="1"/>
    <col min="2563" max="2564" width="30.1640625" style="10" customWidth="1"/>
    <col min="2565" max="2565" width="27.33203125" style="10" customWidth="1"/>
    <col min="2566" max="2816" width="9.33203125" style="10"/>
    <col min="2817" max="2817" width="63.1640625" style="10" customWidth="1"/>
    <col min="2818" max="2818" width="20.83203125" style="10" customWidth="1"/>
    <col min="2819" max="2820" width="30.1640625" style="10" customWidth="1"/>
    <col min="2821" max="2821" width="27.33203125" style="10" customWidth="1"/>
    <col min="2822" max="3072" width="9.33203125" style="10"/>
    <col min="3073" max="3073" width="63.1640625" style="10" customWidth="1"/>
    <col min="3074" max="3074" width="20.83203125" style="10" customWidth="1"/>
    <col min="3075" max="3076" width="30.1640625" style="10" customWidth="1"/>
    <col min="3077" max="3077" width="27.33203125" style="10" customWidth="1"/>
    <col min="3078" max="3328" width="9.33203125" style="10"/>
    <col min="3329" max="3329" width="63.1640625" style="10" customWidth="1"/>
    <col min="3330" max="3330" width="20.83203125" style="10" customWidth="1"/>
    <col min="3331" max="3332" width="30.1640625" style="10" customWidth="1"/>
    <col min="3333" max="3333" width="27.33203125" style="10" customWidth="1"/>
    <col min="3334" max="3584" width="9.33203125" style="10"/>
    <col min="3585" max="3585" width="63.1640625" style="10" customWidth="1"/>
    <col min="3586" max="3586" width="20.83203125" style="10" customWidth="1"/>
    <col min="3587" max="3588" width="30.1640625" style="10" customWidth="1"/>
    <col min="3589" max="3589" width="27.33203125" style="10" customWidth="1"/>
    <col min="3590" max="3840" width="9.33203125" style="10"/>
    <col min="3841" max="3841" width="63.1640625" style="10" customWidth="1"/>
    <col min="3842" max="3842" width="20.83203125" style="10" customWidth="1"/>
    <col min="3843" max="3844" width="30.1640625" style="10" customWidth="1"/>
    <col min="3845" max="3845" width="27.33203125" style="10" customWidth="1"/>
    <col min="3846" max="4096" width="9.33203125" style="10"/>
    <col min="4097" max="4097" width="63.1640625" style="10" customWidth="1"/>
    <col min="4098" max="4098" width="20.83203125" style="10" customWidth="1"/>
    <col min="4099" max="4100" width="30.1640625" style="10" customWidth="1"/>
    <col min="4101" max="4101" width="27.33203125" style="10" customWidth="1"/>
    <col min="4102" max="4352" width="9.33203125" style="10"/>
    <col min="4353" max="4353" width="63.1640625" style="10" customWidth="1"/>
    <col min="4354" max="4354" width="20.83203125" style="10" customWidth="1"/>
    <col min="4355" max="4356" width="30.1640625" style="10" customWidth="1"/>
    <col min="4357" max="4357" width="27.33203125" style="10" customWidth="1"/>
    <col min="4358" max="4608" width="9.33203125" style="10"/>
    <col min="4609" max="4609" width="63.1640625" style="10" customWidth="1"/>
    <col min="4610" max="4610" width="20.83203125" style="10" customWidth="1"/>
    <col min="4611" max="4612" width="30.1640625" style="10" customWidth="1"/>
    <col min="4613" max="4613" width="27.33203125" style="10" customWidth="1"/>
    <col min="4614" max="4864" width="9.33203125" style="10"/>
    <col min="4865" max="4865" width="63.1640625" style="10" customWidth="1"/>
    <col min="4866" max="4866" width="20.83203125" style="10" customWidth="1"/>
    <col min="4867" max="4868" width="30.1640625" style="10" customWidth="1"/>
    <col min="4869" max="4869" width="27.33203125" style="10" customWidth="1"/>
    <col min="4870" max="5120" width="9.33203125" style="10"/>
    <col min="5121" max="5121" width="63.1640625" style="10" customWidth="1"/>
    <col min="5122" max="5122" width="20.83203125" style="10" customWidth="1"/>
    <col min="5123" max="5124" width="30.1640625" style="10" customWidth="1"/>
    <col min="5125" max="5125" width="27.33203125" style="10" customWidth="1"/>
    <col min="5126" max="5376" width="9.33203125" style="10"/>
    <col min="5377" max="5377" width="63.1640625" style="10" customWidth="1"/>
    <col min="5378" max="5378" width="20.83203125" style="10" customWidth="1"/>
    <col min="5379" max="5380" width="30.1640625" style="10" customWidth="1"/>
    <col min="5381" max="5381" width="27.33203125" style="10" customWidth="1"/>
    <col min="5382" max="5632" width="9.33203125" style="10"/>
    <col min="5633" max="5633" width="63.1640625" style="10" customWidth="1"/>
    <col min="5634" max="5634" width="20.83203125" style="10" customWidth="1"/>
    <col min="5635" max="5636" width="30.1640625" style="10" customWidth="1"/>
    <col min="5637" max="5637" width="27.33203125" style="10" customWidth="1"/>
    <col min="5638" max="5888" width="9.33203125" style="10"/>
    <col min="5889" max="5889" width="63.1640625" style="10" customWidth="1"/>
    <col min="5890" max="5890" width="20.83203125" style="10" customWidth="1"/>
    <col min="5891" max="5892" width="30.1640625" style="10" customWidth="1"/>
    <col min="5893" max="5893" width="27.33203125" style="10" customWidth="1"/>
    <col min="5894" max="6144" width="9.33203125" style="10"/>
    <col min="6145" max="6145" width="63.1640625" style="10" customWidth="1"/>
    <col min="6146" max="6146" width="20.83203125" style="10" customWidth="1"/>
    <col min="6147" max="6148" width="30.1640625" style="10" customWidth="1"/>
    <col min="6149" max="6149" width="27.33203125" style="10" customWidth="1"/>
    <col min="6150" max="6400" width="9.33203125" style="10"/>
    <col min="6401" max="6401" width="63.1640625" style="10" customWidth="1"/>
    <col min="6402" max="6402" width="20.83203125" style="10" customWidth="1"/>
    <col min="6403" max="6404" width="30.1640625" style="10" customWidth="1"/>
    <col min="6405" max="6405" width="27.33203125" style="10" customWidth="1"/>
    <col min="6406" max="6656" width="9.33203125" style="10"/>
    <col min="6657" max="6657" width="63.1640625" style="10" customWidth="1"/>
    <col min="6658" max="6658" width="20.83203125" style="10" customWidth="1"/>
    <col min="6659" max="6660" width="30.1640625" style="10" customWidth="1"/>
    <col min="6661" max="6661" width="27.33203125" style="10" customWidth="1"/>
    <col min="6662" max="6912" width="9.33203125" style="10"/>
    <col min="6913" max="6913" width="63.1640625" style="10" customWidth="1"/>
    <col min="6914" max="6914" width="20.83203125" style="10" customWidth="1"/>
    <col min="6915" max="6916" width="30.1640625" style="10" customWidth="1"/>
    <col min="6917" max="6917" width="27.33203125" style="10" customWidth="1"/>
    <col min="6918" max="7168" width="9.33203125" style="10"/>
    <col min="7169" max="7169" width="63.1640625" style="10" customWidth="1"/>
    <col min="7170" max="7170" width="20.83203125" style="10" customWidth="1"/>
    <col min="7171" max="7172" width="30.1640625" style="10" customWidth="1"/>
    <col min="7173" max="7173" width="27.33203125" style="10" customWidth="1"/>
    <col min="7174" max="7424" width="9.33203125" style="10"/>
    <col min="7425" max="7425" width="63.1640625" style="10" customWidth="1"/>
    <col min="7426" max="7426" width="20.83203125" style="10" customWidth="1"/>
    <col min="7427" max="7428" width="30.1640625" style="10" customWidth="1"/>
    <col min="7429" max="7429" width="27.33203125" style="10" customWidth="1"/>
    <col min="7430" max="7680" width="9.33203125" style="10"/>
    <col min="7681" max="7681" width="63.1640625" style="10" customWidth="1"/>
    <col min="7682" max="7682" width="20.83203125" style="10" customWidth="1"/>
    <col min="7683" max="7684" width="30.1640625" style="10" customWidth="1"/>
    <col min="7685" max="7685" width="27.33203125" style="10" customWidth="1"/>
    <col min="7686" max="7936" width="9.33203125" style="10"/>
    <col min="7937" max="7937" width="63.1640625" style="10" customWidth="1"/>
    <col min="7938" max="7938" width="20.83203125" style="10" customWidth="1"/>
    <col min="7939" max="7940" width="30.1640625" style="10" customWidth="1"/>
    <col min="7941" max="7941" width="27.33203125" style="10" customWidth="1"/>
    <col min="7942" max="8192" width="9.33203125" style="10"/>
    <col min="8193" max="8193" width="63.1640625" style="10" customWidth="1"/>
    <col min="8194" max="8194" width="20.83203125" style="10" customWidth="1"/>
    <col min="8195" max="8196" width="30.1640625" style="10" customWidth="1"/>
    <col min="8197" max="8197" width="27.33203125" style="10" customWidth="1"/>
    <col min="8198" max="8448" width="9.33203125" style="10"/>
    <col min="8449" max="8449" width="63.1640625" style="10" customWidth="1"/>
    <col min="8450" max="8450" width="20.83203125" style="10" customWidth="1"/>
    <col min="8451" max="8452" width="30.1640625" style="10" customWidth="1"/>
    <col min="8453" max="8453" width="27.33203125" style="10" customWidth="1"/>
    <col min="8454" max="8704" width="9.33203125" style="10"/>
    <col min="8705" max="8705" width="63.1640625" style="10" customWidth="1"/>
    <col min="8706" max="8706" width="20.83203125" style="10" customWidth="1"/>
    <col min="8707" max="8708" width="30.1640625" style="10" customWidth="1"/>
    <col min="8709" max="8709" width="27.33203125" style="10" customWidth="1"/>
    <col min="8710" max="8960" width="9.33203125" style="10"/>
    <col min="8961" max="8961" width="63.1640625" style="10" customWidth="1"/>
    <col min="8962" max="8962" width="20.83203125" style="10" customWidth="1"/>
    <col min="8963" max="8964" width="30.1640625" style="10" customWidth="1"/>
    <col min="8965" max="8965" width="27.33203125" style="10" customWidth="1"/>
    <col min="8966" max="9216" width="9.33203125" style="10"/>
    <col min="9217" max="9217" width="63.1640625" style="10" customWidth="1"/>
    <col min="9218" max="9218" width="20.83203125" style="10" customWidth="1"/>
    <col min="9219" max="9220" width="30.1640625" style="10" customWidth="1"/>
    <col min="9221" max="9221" width="27.33203125" style="10" customWidth="1"/>
    <col min="9222" max="9472" width="9.33203125" style="10"/>
    <col min="9473" max="9473" width="63.1640625" style="10" customWidth="1"/>
    <col min="9474" max="9474" width="20.83203125" style="10" customWidth="1"/>
    <col min="9475" max="9476" width="30.1640625" style="10" customWidth="1"/>
    <col min="9477" max="9477" width="27.33203125" style="10" customWidth="1"/>
    <col min="9478" max="9728" width="9.33203125" style="10"/>
    <col min="9729" max="9729" width="63.1640625" style="10" customWidth="1"/>
    <col min="9730" max="9730" width="20.83203125" style="10" customWidth="1"/>
    <col min="9731" max="9732" width="30.1640625" style="10" customWidth="1"/>
    <col min="9733" max="9733" width="27.33203125" style="10" customWidth="1"/>
    <col min="9734" max="9984" width="9.33203125" style="10"/>
    <col min="9985" max="9985" width="63.1640625" style="10" customWidth="1"/>
    <col min="9986" max="9986" width="20.83203125" style="10" customWidth="1"/>
    <col min="9987" max="9988" width="30.1640625" style="10" customWidth="1"/>
    <col min="9989" max="9989" width="27.33203125" style="10" customWidth="1"/>
    <col min="9990" max="10240" width="9.33203125" style="10"/>
    <col min="10241" max="10241" width="63.1640625" style="10" customWidth="1"/>
    <col min="10242" max="10242" width="20.83203125" style="10" customWidth="1"/>
    <col min="10243" max="10244" width="30.1640625" style="10" customWidth="1"/>
    <col min="10245" max="10245" width="27.33203125" style="10" customWidth="1"/>
    <col min="10246" max="10496" width="9.33203125" style="10"/>
    <col min="10497" max="10497" width="63.1640625" style="10" customWidth="1"/>
    <col min="10498" max="10498" width="20.83203125" style="10" customWidth="1"/>
    <col min="10499" max="10500" width="30.1640625" style="10" customWidth="1"/>
    <col min="10501" max="10501" width="27.33203125" style="10" customWidth="1"/>
    <col min="10502" max="10752" width="9.33203125" style="10"/>
    <col min="10753" max="10753" width="63.1640625" style="10" customWidth="1"/>
    <col min="10754" max="10754" width="20.83203125" style="10" customWidth="1"/>
    <col min="10755" max="10756" width="30.1640625" style="10" customWidth="1"/>
    <col min="10757" max="10757" width="27.33203125" style="10" customWidth="1"/>
    <col min="10758" max="11008" width="9.33203125" style="10"/>
    <col min="11009" max="11009" width="63.1640625" style="10" customWidth="1"/>
    <col min="11010" max="11010" width="20.83203125" style="10" customWidth="1"/>
    <col min="11011" max="11012" width="30.1640625" style="10" customWidth="1"/>
    <col min="11013" max="11013" width="27.33203125" style="10" customWidth="1"/>
    <col min="11014" max="11264" width="9.33203125" style="10"/>
    <col min="11265" max="11265" width="63.1640625" style="10" customWidth="1"/>
    <col min="11266" max="11266" width="20.83203125" style="10" customWidth="1"/>
    <col min="11267" max="11268" width="30.1640625" style="10" customWidth="1"/>
    <col min="11269" max="11269" width="27.33203125" style="10" customWidth="1"/>
    <col min="11270" max="11520" width="9.33203125" style="10"/>
    <col min="11521" max="11521" width="63.1640625" style="10" customWidth="1"/>
    <col min="11522" max="11522" width="20.83203125" style="10" customWidth="1"/>
    <col min="11523" max="11524" width="30.1640625" style="10" customWidth="1"/>
    <col min="11525" max="11525" width="27.33203125" style="10" customWidth="1"/>
    <col min="11526" max="11776" width="9.33203125" style="10"/>
    <col min="11777" max="11777" width="63.1640625" style="10" customWidth="1"/>
    <col min="11778" max="11778" width="20.83203125" style="10" customWidth="1"/>
    <col min="11779" max="11780" width="30.1640625" style="10" customWidth="1"/>
    <col min="11781" max="11781" width="27.33203125" style="10" customWidth="1"/>
    <col min="11782" max="12032" width="9.33203125" style="10"/>
    <col min="12033" max="12033" width="63.1640625" style="10" customWidth="1"/>
    <col min="12034" max="12034" width="20.83203125" style="10" customWidth="1"/>
    <col min="12035" max="12036" width="30.1640625" style="10" customWidth="1"/>
    <col min="12037" max="12037" width="27.33203125" style="10" customWidth="1"/>
    <col min="12038" max="12288" width="9.33203125" style="10"/>
    <col min="12289" max="12289" width="63.1640625" style="10" customWidth="1"/>
    <col min="12290" max="12290" width="20.83203125" style="10" customWidth="1"/>
    <col min="12291" max="12292" width="30.1640625" style="10" customWidth="1"/>
    <col min="12293" max="12293" width="27.33203125" style="10" customWidth="1"/>
    <col min="12294" max="12544" width="9.33203125" style="10"/>
    <col min="12545" max="12545" width="63.1640625" style="10" customWidth="1"/>
    <col min="12546" max="12546" width="20.83203125" style="10" customWidth="1"/>
    <col min="12547" max="12548" width="30.1640625" style="10" customWidth="1"/>
    <col min="12549" max="12549" width="27.33203125" style="10" customWidth="1"/>
    <col min="12550" max="12800" width="9.33203125" style="10"/>
    <col min="12801" max="12801" width="63.1640625" style="10" customWidth="1"/>
    <col min="12802" max="12802" width="20.83203125" style="10" customWidth="1"/>
    <col min="12803" max="12804" width="30.1640625" style="10" customWidth="1"/>
    <col min="12805" max="12805" width="27.33203125" style="10" customWidth="1"/>
    <col min="12806" max="13056" width="9.33203125" style="10"/>
    <col min="13057" max="13057" width="63.1640625" style="10" customWidth="1"/>
    <col min="13058" max="13058" width="20.83203125" style="10" customWidth="1"/>
    <col min="13059" max="13060" width="30.1640625" style="10" customWidth="1"/>
    <col min="13061" max="13061" width="27.33203125" style="10" customWidth="1"/>
    <col min="13062" max="13312" width="9.33203125" style="10"/>
    <col min="13313" max="13313" width="63.1640625" style="10" customWidth="1"/>
    <col min="13314" max="13314" width="20.83203125" style="10" customWidth="1"/>
    <col min="13315" max="13316" width="30.1640625" style="10" customWidth="1"/>
    <col min="13317" max="13317" width="27.33203125" style="10" customWidth="1"/>
    <col min="13318" max="13568" width="9.33203125" style="10"/>
    <col min="13569" max="13569" width="63.1640625" style="10" customWidth="1"/>
    <col min="13570" max="13570" width="20.83203125" style="10" customWidth="1"/>
    <col min="13571" max="13572" width="30.1640625" style="10" customWidth="1"/>
    <col min="13573" max="13573" width="27.33203125" style="10" customWidth="1"/>
    <col min="13574" max="13824" width="9.33203125" style="10"/>
    <col min="13825" max="13825" width="63.1640625" style="10" customWidth="1"/>
    <col min="13826" max="13826" width="20.83203125" style="10" customWidth="1"/>
    <col min="13827" max="13828" width="30.1640625" style="10" customWidth="1"/>
    <col min="13829" max="13829" width="27.33203125" style="10" customWidth="1"/>
    <col min="13830" max="14080" width="9.33203125" style="10"/>
    <col min="14081" max="14081" width="63.1640625" style="10" customWidth="1"/>
    <col min="14082" max="14082" width="20.83203125" style="10" customWidth="1"/>
    <col min="14083" max="14084" width="30.1640625" style="10" customWidth="1"/>
    <col min="14085" max="14085" width="27.33203125" style="10" customWidth="1"/>
    <col min="14086" max="14336" width="9.33203125" style="10"/>
    <col min="14337" max="14337" width="63.1640625" style="10" customWidth="1"/>
    <col min="14338" max="14338" width="20.83203125" style="10" customWidth="1"/>
    <col min="14339" max="14340" width="30.1640625" style="10" customWidth="1"/>
    <col min="14341" max="14341" width="27.33203125" style="10" customWidth="1"/>
    <col min="14342" max="14592" width="9.33203125" style="10"/>
    <col min="14593" max="14593" width="63.1640625" style="10" customWidth="1"/>
    <col min="14594" max="14594" width="20.83203125" style="10" customWidth="1"/>
    <col min="14595" max="14596" width="30.1640625" style="10" customWidth="1"/>
    <col min="14597" max="14597" width="27.33203125" style="10" customWidth="1"/>
    <col min="14598" max="14848" width="9.33203125" style="10"/>
    <col min="14849" max="14849" width="63.1640625" style="10" customWidth="1"/>
    <col min="14850" max="14850" width="20.83203125" style="10" customWidth="1"/>
    <col min="14851" max="14852" width="30.1640625" style="10" customWidth="1"/>
    <col min="14853" max="14853" width="27.33203125" style="10" customWidth="1"/>
    <col min="14854" max="15104" width="9.33203125" style="10"/>
    <col min="15105" max="15105" width="63.1640625" style="10" customWidth="1"/>
    <col min="15106" max="15106" width="20.83203125" style="10" customWidth="1"/>
    <col min="15107" max="15108" width="30.1640625" style="10" customWidth="1"/>
    <col min="15109" max="15109" width="27.33203125" style="10" customWidth="1"/>
    <col min="15110" max="15360" width="9.33203125" style="10"/>
    <col min="15361" max="15361" width="63.1640625" style="10" customWidth="1"/>
    <col min="15362" max="15362" width="20.83203125" style="10" customWidth="1"/>
    <col min="15363" max="15364" width="30.1640625" style="10" customWidth="1"/>
    <col min="15365" max="15365" width="27.33203125" style="10" customWidth="1"/>
    <col min="15366" max="15616" width="9.33203125" style="10"/>
    <col min="15617" max="15617" width="63.1640625" style="10" customWidth="1"/>
    <col min="15618" max="15618" width="20.83203125" style="10" customWidth="1"/>
    <col min="15619" max="15620" width="30.1640625" style="10" customWidth="1"/>
    <col min="15621" max="15621" width="27.33203125" style="10" customWidth="1"/>
    <col min="15622" max="15872" width="9.33203125" style="10"/>
    <col min="15873" max="15873" width="63.1640625" style="10" customWidth="1"/>
    <col min="15874" max="15874" width="20.83203125" style="10" customWidth="1"/>
    <col min="15875" max="15876" width="30.1640625" style="10" customWidth="1"/>
    <col min="15877" max="15877" width="27.33203125" style="10" customWidth="1"/>
    <col min="15878" max="16128" width="9.33203125" style="10"/>
    <col min="16129" max="16129" width="63.1640625" style="10" customWidth="1"/>
    <col min="16130" max="16130" width="20.83203125" style="10" customWidth="1"/>
    <col min="16131" max="16132" width="30.1640625" style="10" customWidth="1"/>
    <col min="16133" max="16133" width="27.33203125" style="10" customWidth="1"/>
    <col min="16134" max="16384" width="9.33203125" style="10"/>
  </cols>
  <sheetData>
    <row r="1" spans="1:5" ht="15">
      <c r="A1" s="430" t="s">
        <v>905</v>
      </c>
      <c r="B1" s="430"/>
      <c r="C1" s="430"/>
      <c r="D1" s="2"/>
      <c r="E1" s="2"/>
    </row>
    <row r="2" spans="1:5" ht="30" customHeight="1">
      <c r="A2" s="420" t="s">
        <v>32</v>
      </c>
      <c r="B2" s="420"/>
      <c r="C2" s="440"/>
      <c r="D2" s="440"/>
      <c r="E2" s="440"/>
    </row>
    <row r="3" spans="1:5" ht="15.75">
      <c r="A3" s="4"/>
      <c r="B3" s="4"/>
      <c r="C3" s="4"/>
      <c r="D3" s="4"/>
      <c r="E3" s="5" t="s">
        <v>229</v>
      </c>
    </row>
    <row r="4" spans="1:5" ht="18" customHeight="1">
      <c r="A4" s="6" t="s">
        <v>868</v>
      </c>
      <c r="B4" s="6" t="s">
        <v>877</v>
      </c>
      <c r="C4" s="6" t="s">
        <v>878</v>
      </c>
      <c r="D4" s="6" t="s">
        <v>879</v>
      </c>
      <c r="E4" s="6" t="s">
        <v>906</v>
      </c>
    </row>
    <row r="5" spans="1:5" ht="18" customHeight="1">
      <c r="A5" s="11" t="s">
        <v>907</v>
      </c>
      <c r="B5" s="8" t="s">
        <v>856</v>
      </c>
      <c r="C5" s="12"/>
      <c r="D5" s="12"/>
      <c r="E5" s="12"/>
    </row>
    <row r="6" spans="1:5" ht="18" customHeight="1">
      <c r="A6" s="7" t="s">
        <v>908</v>
      </c>
      <c r="B6" s="8" t="s">
        <v>857</v>
      </c>
      <c r="C6" s="12"/>
      <c r="D6" s="12"/>
      <c r="E6" s="12"/>
    </row>
    <row r="7" spans="1:5" ht="18" customHeight="1">
      <c r="A7" s="7" t="s">
        <v>909</v>
      </c>
      <c r="B7" s="8" t="s">
        <v>858</v>
      </c>
      <c r="C7" s="12"/>
      <c r="D7" s="12"/>
      <c r="E7" s="12"/>
    </row>
    <row r="8" spans="1:5" ht="18" customHeight="1">
      <c r="A8" s="11" t="s">
        <v>910</v>
      </c>
      <c r="B8" s="8" t="s">
        <v>859</v>
      </c>
      <c r="C8" s="12"/>
      <c r="D8" s="12"/>
      <c r="E8" s="12"/>
    </row>
    <row r="9" spans="1:5" ht="18" customHeight="1">
      <c r="A9" s="7" t="s">
        <v>908</v>
      </c>
      <c r="B9" s="8" t="s">
        <v>860</v>
      </c>
      <c r="C9" s="12"/>
      <c r="D9" s="12"/>
      <c r="E9" s="12"/>
    </row>
    <row r="10" spans="1:5" ht="18" customHeight="1">
      <c r="A10" s="7" t="s">
        <v>909</v>
      </c>
      <c r="B10" s="8" t="s">
        <v>861</v>
      </c>
      <c r="C10" s="12"/>
      <c r="D10" s="12"/>
      <c r="E10" s="12"/>
    </row>
    <row r="11" spans="1:5" ht="18" customHeight="1">
      <c r="A11" s="441" t="s">
        <v>865</v>
      </c>
      <c r="B11" s="442"/>
      <c r="C11" s="442"/>
      <c r="D11" s="442"/>
      <c r="E11" s="442"/>
    </row>
  </sheetData>
  <mergeCells count="3">
    <mergeCell ref="A1:C1"/>
    <mergeCell ref="A2:E2"/>
    <mergeCell ref="A11:E11"/>
  </mergeCells>
  <phoneticPr fontId="0" type="noConversion"/>
  <pageMargins left="0.7" right="0.7" top="0.75" bottom="0.75" header="0.3" footer="0.3"/>
  <pageSetup paperSize="9" scale="94" fitToHeight="0" orientation="landscape" r:id="rId1"/>
</worksheet>
</file>

<file path=xl/worksheets/sheet46.xml><?xml version="1.0" encoding="utf-8"?>
<worksheet xmlns="http://schemas.openxmlformats.org/spreadsheetml/2006/main" xmlns:r="http://schemas.openxmlformats.org/officeDocument/2006/relationships">
  <sheetPr codeName="Sheet46">
    <pageSetUpPr fitToPage="1"/>
  </sheetPr>
  <dimension ref="A1:F6"/>
  <sheetViews>
    <sheetView view="pageBreakPreview" workbookViewId="0">
      <selection activeCell="C19" sqref="C19:C20"/>
    </sheetView>
  </sheetViews>
  <sheetFormatPr defaultColWidth="9" defaultRowHeight="15"/>
  <cols>
    <col min="1" max="1" width="11.33203125" style="1" customWidth="1"/>
    <col min="2" max="2" width="48" style="1" customWidth="1"/>
    <col min="3" max="3" width="20.83203125" style="1" customWidth="1"/>
    <col min="4" max="5" width="30.1640625" style="1" customWidth="1"/>
    <col min="6" max="6" width="27.33203125" style="1" customWidth="1"/>
    <col min="7" max="256" width="9.33203125" style="1"/>
    <col min="257" max="257" width="11.33203125" style="1" customWidth="1"/>
    <col min="258" max="258" width="48" style="1" customWidth="1"/>
    <col min="259" max="259" width="20.83203125" style="1" customWidth="1"/>
    <col min="260" max="261" width="30.1640625" style="1" customWidth="1"/>
    <col min="262" max="262" width="27.33203125" style="1" customWidth="1"/>
    <col min="263" max="512" width="9.33203125" style="1"/>
    <col min="513" max="513" width="11.33203125" style="1" customWidth="1"/>
    <col min="514" max="514" width="48" style="1" customWidth="1"/>
    <col min="515" max="515" width="20.83203125" style="1" customWidth="1"/>
    <col min="516" max="517" width="30.1640625" style="1" customWidth="1"/>
    <col min="518" max="518" width="27.33203125" style="1" customWidth="1"/>
    <col min="519" max="768" width="9.33203125" style="1"/>
    <col min="769" max="769" width="11.33203125" style="1" customWidth="1"/>
    <col min="770" max="770" width="48" style="1" customWidth="1"/>
    <col min="771" max="771" width="20.83203125" style="1" customWidth="1"/>
    <col min="772" max="773" width="30.1640625" style="1" customWidth="1"/>
    <col min="774" max="774" width="27.33203125" style="1" customWidth="1"/>
    <col min="775" max="1024" width="9.33203125" style="1"/>
    <col min="1025" max="1025" width="11.33203125" style="1" customWidth="1"/>
    <col min="1026" max="1026" width="48" style="1" customWidth="1"/>
    <col min="1027" max="1027" width="20.83203125" style="1" customWidth="1"/>
    <col min="1028" max="1029" width="30.1640625" style="1" customWidth="1"/>
    <col min="1030" max="1030" width="27.33203125" style="1" customWidth="1"/>
    <col min="1031" max="1280" width="9.33203125" style="1"/>
    <col min="1281" max="1281" width="11.33203125" style="1" customWidth="1"/>
    <col min="1282" max="1282" width="48" style="1" customWidth="1"/>
    <col min="1283" max="1283" width="20.83203125" style="1" customWidth="1"/>
    <col min="1284" max="1285" width="30.1640625" style="1" customWidth="1"/>
    <col min="1286" max="1286" width="27.33203125" style="1" customWidth="1"/>
    <col min="1287" max="1536" width="9.33203125" style="1"/>
    <col min="1537" max="1537" width="11.33203125" style="1" customWidth="1"/>
    <col min="1538" max="1538" width="48" style="1" customWidth="1"/>
    <col min="1539" max="1539" width="20.83203125" style="1" customWidth="1"/>
    <col min="1540" max="1541" width="30.1640625" style="1" customWidth="1"/>
    <col min="1542" max="1542" width="27.33203125" style="1" customWidth="1"/>
    <col min="1543" max="1792" width="9.33203125" style="1"/>
    <col min="1793" max="1793" width="11.33203125" style="1" customWidth="1"/>
    <col min="1794" max="1794" width="48" style="1" customWidth="1"/>
    <col min="1795" max="1795" width="20.83203125" style="1" customWidth="1"/>
    <col min="1796" max="1797" width="30.1640625" style="1" customWidth="1"/>
    <col min="1798" max="1798" width="27.33203125" style="1" customWidth="1"/>
    <col min="1799" max="2048" width="9.33203125" style="1"/>
    <col min="2049" max="2049" width="11.33203125" style="1" customWidth="1"/>
    <col min="2050" max="2050" width="48" style="1" customWidth="1"/>
    <col min="2051" max="2051" width="20.83203125" style="1" customWidth="1"/>
    <col min="2052" max="2053" width="30.1640625" style="1" customWidth="1"/>
    <col min="2054" max="2054" width="27.33203125" style="1" customWidth="1"/>
    <col min="2055" max="2304" width="9.33203125" style="1"/>
    <col min="2305" max="2305" width="11.33203125" style="1" customWidth="1"/>
    <col min="2306" max="2306" width="48" style="1" customWidth="1"/>
    <col min="2307" max="2307" width="20.83203125" style="1" customWidth="1"/>
    <col min="2308" max="2309" width="30.1640625" style="1" customWidth="1"/>
    <col min="2310" max="2310" width="27.33203125" style="1" customWidth="1"/>
    <col min="2311" max="2560" width="9.33203125" style="1"/>
    <col min="2561" max="2561" width="11.33203125" style="1" customWidth="1"/>
    <col min="2562" max="2562" width="48" style="1" customWidth="1"/>
    <col min="2563" max="2563" width="20.83203125" style="1" customWidth="1"/>
    <col min="2564" max="2565" width="30.1640625" style="1" customWidth="1"/>
    <col min="2566" max="2566" width="27.33203125" style="1" customWidth="1"/>
    <col min="2567" max="2816" width="9.33203125" style="1"/>
    <col min="2817" max="2817" width="11.33203125" style="1" customWidth="1"/>
    <col min="2818" max="2818" width="48" style="1" customWidth="1"/>
    <col min="2819" max="2819" width="20.83203125" style="1" customWidth="1"/>
    <col min="2820" max="2821" width="30.1640625" style="1" customWidth="1"/>
    <col min="2822" max="2822" width="27.33203125" style="1" customWidth="1"/>
    <col min="2823" max="3072" width="9.33203125" style="1"/>
    <col min="3073" max="3073" width="11.33203125" style="1" customWidth="1"/>
    <col min="3074" max="3074" width="48" style="1" customWidth="1"/>
    <col min="3075" max="3075" width="20.83203125" style="1" customWidth="1"/>
    <col min="3076" max="3077" width="30.1640625" style="1" customWidth="1"/>
    <col min="3078" max="3078" width="27.33203125" style="1" customWidth="1"/>
    <col min="3079" max="3328" width="9.33203125" style="1"/>
    <col min="3329" max="3329" width="11.33203125" style="1" customWidth="1"/>
    <col min="3330" max="3330" width="48" style="1" customWidth="1"/>
    <col min="3331" max="3331" width="20.83203125" style="1" customWidth="1"/>
    <col min="3332" max="3333" width="30.1640625" style="1" customWidth="1"/>
    <col min="3334" max="3334" width="27.33203125" style="1" customWidth="1"/>
    <col min="3335" max="3584" width="9.33203125" style="1"/>
    <col min="3585" max="3585" width="11.33203125" style="1" customWidth="1"/>
    <col min="3586" max="3586" width="48" style="1" customWidth="1"/>
    <col min="3587" max="3587" width="20.83203125" style="1" customWidth="1"/>
    <col min="3588" max="3589" width="30.1640625" style="1" customWidth="1"/>
    <col min="3590" max="3590" width="27.33203125" style="1" customWidth="1"/>
    <col min="3591" max="3840" width="9.33203125" style="1"/>
    <col min="3841" max="3841" width="11.33203125" style="1" customWidth="1"/>
    <col min="3842" max="3842" width="48" style="1" customWidth="1"/>
    <col min="3843" max="3843" width="20.83203125" style="1" customWidth="1"/>
    <col min="3844" max="3845" width="30.1640625" style="1" customWidth="1"/>
    <col min="3846" max="3846" width="27.33203125" style="1" customWidth="1"/>
    <col min="3847" max="4096" width="9.33203125" style="1"/>
    <col min="4097" max="4097" width="11.33203125" style="1" customWidth="1"/>
    <col min="4098" max="4098" width="48" style="1" customWidth="1"/>
    <col min="4099" max="4099" width="20.83203125" style="1" customWidth="1"/>
    <col min="4100" max="4101" width="30.1640625" style="1" customWidth="1"/>
    <col min="4102" max="4102" width="27.33203125" style="1" customWidth="1"/>
    <col min="4103" max="4352" width="9.33203125" style="1"/>
    <col min="4353" max="4353" width="11.33203125" style="1" customWidth="1"/>
    <col min="4354" max="4354" width="48" style="1" customWidth="1"/>
    <col min="4355" max="4355" width="20.83203125" style="1" customWidth="1"/>
    <col min="4356" max="4357" width="30.1640625" style="1" customWidth="1"/>
    <col min="4358" max="4358" width="27.33203125" style="1" customWidth="1"/>
    <col min="4359" max="4608" width="9.33203125" style="1"/>
    <col min="4609" max="4609" width="11.33203125" style="1" customWidth="1"/>
    <col min="4610" max="4610" width="48" style="1" customWidth="1"/>
    <col min="4611" max="4611" width="20.83203125" style="1" customWidth="1"/>
    <col min="4612" max="4613" width="30.1640625" style="1" customWidth="1"/>
    <col min="4614" max="4614" width="27.33203125" style="1" customWidth="1"/>
    <col min="4615" max="4864" width="9.33203125" style="1"/>
    <col min="4865" max="4865" width="11.33203125" style="1" customWidth="1"/>
    <col min="4866" max="4866" width="48" style="1" customWidth="1"/>
    <col min="4867" max="4867" width="20.83203125" style="1" customWidth="1"/>
    <col min="4868" max="4869" width="30.1640625" style="1" customWidth="1"/>
    <col min="4870" max="4870" width="27.33203125" style="1" customWidth="1"/>
    <col min="4871" max="5120" width="9.33203125" style="1"/>
    <col min="5121" max="5121" width="11.33203125" style="1" customWidth="1"/>
    <col min="5122" max="5122" width="48" style="1" customWidth="1"/>
    <col min="5123" max="5123" width="20.83203125" style="1" customWidth="1"/>
    <col min="5124" max="5125" width="30.1640625" style="1" customWidth="1"/>
    <col min="5126" max="5126" width="27.33203125" style="1" customWidth="1"/>
    <col min="5127" max="5376" width="9.33203125" style="1"/>
    <col min="5377" max="5377" width="11.33203125" style="1" customWidth="1"/>
    <col min="5378" max="5378" width="48" style="1" customWidth="1"/>
    <col min="5379" max="5379" width="20.83203125" style="1" customWidth="1"/>
    <col min="5380" max="5381" width="30.1640625" style="1" customWidth="1"/>
    <col min="5382" max="5382" width="27.33203125" style="1" customWidth="1"/>
    <col min="5383" max="5632" width="9.33203125" style="1"/>
    <col min="5633" max="5633" width="11.33203125" style="1" customWidth="1"/>
    <col min="5634" max="5634" width="48" style="1" customWidth="1"/>
    <col min="5635" max="5635" width="20.83203125" style="1" customWidth="1"/>
    <col min="5636" max="5637" width="30.1640625" style="1" customWidth="1"/>
    <col min="5638" max="5638" width="27.33203125" style="1" customWidth="1"/>
    <col min="5639" max="5888" width="9.33203125" style="1"/>
    <col min="5889" max="5889" width="11.33203125" style="1" customWidth="1"/>
    <col min="5890" max="5890" width="48" style="1" customWidth="1"/>
    <col min="5891" max="5891" width="20.83203125" style="1" customWidth="1"/>
    <col min="5892" max="5893" width="30.1640625" style="1" customWidth="1"/>
    <col min="5894" max="5894" width="27.33203125" style="1" customWidth="1"/>
    <col min="5895" max="6144" width="9.33203125" style="1"/>
    <col min="6145" max="6145" width="11.33203125" style="1" customWidth="1"/>
    <col min="6146" max="6146" width="48" style="1" customWidth="1"/>
    <col min="6147" max="6147" width="20.83203125" style="1" customWidth="1"/>
    <col min="6148" max="6149" width="30.1640625" style="1" customWidth="1"/>
    <col min="6150" max="6150" width="27.33203125" style="1" customWidth="1"/>
    <col min="6151" max="6400" width="9.33203125" style="1"/>
    <col min="6401" max="6401" width="11.33203125" style="1" customWidth="1"/>
    <col min="6402" max="6402" width="48" style="1" customWidth="1"/>
    <col min="6403" max="6403" width="20.83203125" style="1" customWidth="1"/>
    <col min="6404" max="6405" width="30.1640625" style="1" customWidth="1"/>
    <col min="6406" max="6406" width="27.33203125" style="1" customWidth="1"/>
    <col min="6407" max="6656" width="9.33203125" style="1"/>
    <col min="6657" max="6657" width="11.33203125" style="1" customWidth="1"/>
    <col min="6658" max="6658" width="48" style="1" customWidth="1"/>
    <col min="6659" max="6659" width="20.83203125" style="1" customWidth="1"/>
    <col min="6660" max="6661" width="30.1640625" style="1" customWidth="1"/>
    <col min="6662" max="6662" width="27.33203125" style="1" customWidth="1"/>
    <col min="6663" max="6912" width="9.33203125" style="1"/>
    <col min="6913" max="6913" width="11.33203125" style="1" customWidth="1"/>
    <col min="6914" max="6914" width="48" style="1" customWidth="1"/>
    <col min="6915" max="6915" width="20.83203125" style="1" customWidth="1"/>
    <col min="6916" max="6917" width="30.1640625" style="1" customWidth="1"/>
    <col min="6918" max="6918" width="27.33203125" style="1" customWidth="1"/>
    <col min="6919" max="7168" width="9.33203125" style="1"/>
    <col min="7169" max="7169" width="11.33203125" style="1" customWidth="1"/>
    <col min="7170" max="7170" width="48" style="1" customWidth="1"/>
    <col min="7171" max="7171" width="20.83203125" style="1" customWidth="1"/>
    <col min="7172" max="7173" width="30.1640625" style="1" customWidth="1"/>
    <col min="7174" max="7174" width="27.33203125" style="1" customWidth="1"/>
    <col min="7175" max="7424" width="9.33203125" style="1"/>
    <col min="7425" max="7425" width="11.33203125" style="1" customWidth="1"/>
    <col min="7426" max="7426" width="48" style="1" customWidth="1"/>
    <col min="7427" max="7427" width="20.83203125" style="1" customWidth="1"/>
    <col min="7428" max="7429" width="30.1640625" style="1" customWidth="1"/>
    <col min="7430" max="7430" width="27.33203125" style="1" customWidth="1"/>
    <col min="7431" max="7680" width="9.33203125" style="1"/>
    <col min="7681" max="7681" width="11.33203125" style="1" customWidth="1"/>
    <col min="7682" max="7682" width="48" style="1" customWidth="1"/>
    <col min="7683" max="7683" width="20.83203125" style="1" customWidth="1"/>
    <col min="7684" max="7685" width="30.1640625" style="1" customWidth="1"/>
    <col min="7686" max="7686" width="27.33203125" style="1" customWidth="1"/>
    <col min="7687" max="7936" width="9.33203125" style="1"/>
    <col min="7937" max="7937" width="11.33203125" style="1" customWidth="1"/>
    <col min="7938" max="7938" width="48" style="1" customWidth="1"/>
    <col min="7939" max="7939" width="20.83203125" style="1" customWidth="1"/>
    <col min="7940" max="7941" width="30.1640625" style="1" customWidth="1"/>
    <col min="7942" max="7942" width="27.33203125" style="1" customWidth="1"/>
    <col min="7943" max="8192" width="9.33203125" style="1"/>
    <col min="8193" max="8193" width="11.33203125" style="1" customWidth="1"/>
    <col min="8194" max="8194" width="48" style="1" customWidth="1"/>
    <col min="8195" max="8195" width="20.83203125" style="1" customWidth="1"/>
    <col min="8196" max="8197" width="30.1640625" style="1" customWidth="1"/>
    <col min="8198" max="8198" width="27.33203125" style="1" customWidth="1"/>
    <col min="8199" max="8448" width="9.33203125" style="1"/>
    <col min="8449" max="8449" width="11.33203125" style="1" customWidth="1"/>
    <col min="8450" max="8450" width="48" style="1" customWidth="1"/>
    <col min="8451" max="8451" width="20.83203125" style="1" customWidth="1"/>
    <col min="8452" max="8453" width="30.1640625" style="1" customWidth="1"/>
    <col min="8454" max="8454" width="27.33203125" style="1" customWidth="1"/>
    <col min="8455" max="8704" width="9.33203125" style="1"/>
    <col min="8705" max="8705" width="11.33203125" style="1" customWidth="1"/>
    <col min="8706" max="8706" width="48" style="1" customWidth="1"/>
    <col min="8707" max="8707" width="20.83203125" style="1" customWidth="1"/>
    <col min="8708" max="8709" width="30.1640625" style="1" customWidth="1"/>
    <col min="8710" max="8710" width="27.33203125" style="1" customWidth="1"/>
    <col min="8711" max="8960" width="9.33203125" style="1"/>
    <col min="8961" max="8961" width="11.33203125" style="1" customWidth="1"/>
    <col min="8962" max="8962" width="48" style="1" customWidth="1"/>
    <col min="8963" max="8963" width="20.83203125" style="1" customWidth="1"/>
    <col min="8964" max="8965" width="30.1640625" style="1" customWidth="1"/>
    <col min="8966" max="8966" width="27.33203125" style="1" customWidth="1"/>
    <col min="8967" max="9216" width="9.33203125" style="1"/>
    <col min="9217" max="9217" width="11.33203125" style="1" customWidth="1"/>
    <col min="9218" max="9218" width="48" style="1" customWidth="1"/>
    <col min="9219" max="9219" width="20.83203125" style="1" customWidth="1"/>
    <col min="9220" max="9221" width="30.1640625" style="1" customWidth="1"/>
    <col min="9222" max="9222" width="27.33203125" style="1" customWidth="1"/>
    <col min="9223" max="9472" width="9.33203125" style="1"/>
    <col min="9473" max="9473" width="11.33203125" style="1" customWidth="1"/>
    <col min="9474" max="9474" width="48" style="1" customWidth="1"/>
    <col min="9475" max="9475" width="20.83203125" style="1" customWidth="1"/>
    <col min="9476" max="9477" width="30.1640625" style="1" customWidth="1"/>
    <col min="9478" max="9478" width="27.33203125" style="1" customWidth="1"/>
    <col min="9479" max="9728" width="9.33203125" style="1"/>
    <col min="9729" max="9729" width="11.33203125" style="1" customWidth="1"/>
    <col min="9730" max="9730" width="48" style="1" customWidth="1"/>
    <col min="9731" max="9731" width="20.83203125" style="1" customWidth="1"/>
    <col min="9732" max="9733" width="30.1640625" style="1" customWidth="1"/>
    <col min="9734" max="9734" width="27.33203125" style="1" customWidth="1"/>
    <col min="9735" max="9984" width="9.33203125" style="1"/>
    <col min="9985" max="9985" width="11.33203125" style="1" customWidth="1"/>
    <col min="9986" max="9986" width="48" style="1" customWidth="1"/>
    <col min="9987" max="9987" width="20.83203125" style="1" customWidth="1"/>
    <col min="9988" max="9989" width="30.1640625" style="1" customWidth="1"/>
    <col min="9990" max="9990" width="27.33203125" style="1" customWidth="1"/>
    <col min="9991" max="10240" width="9.33203125" style="1"/>
    <col min="10241" max="10241" width="11.33203125" style="1" customWidth="1"/>
    <col min="10242" max="10242" width="48" style="1" customWidth="1"/>
    <col min="10243" max="10243" width="20.83203125" style="1" customWidth="1"/>
    <col min="10244" max="10245" width="30.1640625" style="1" customWidth="1"/>
    <col min="10246" max="10246" width="27.33203125" style="1" customWidth="1"/>
    <col min="10247" max="10496" width="9.33203125" style="1"/>
    <col min="10497" max="10497" width="11.33203125" style="1" customWidth="1"/>
    <col min="10498" max="10498" width="48" style="1" customWidth="1"/>
    <col min="10499" max="10499" width="20.83203125" style="1" customWidth="1"/>
    <col min="10500" max="10501" width="30.1640625" style="1" customWidth="1"/>
    <col min="10502" max="10502" width="27.33203125" style="1" customWidth="1"/>
    <col min="10503" max="10752" width="9.33203125" style="1"/>
    <col min="10753" max="10753" width="11.33203125" style="1" customWidth="1"/>
    <col min="10754" max="10754" width="48" style="1" customWidth="1"/>
    <col min="10755" max="10755" width="20.83203125" style="1" customWidth="1"/>
    <col min="10756" max="10757" width="30.1640625" style="1" customWidth="1"/>
    <col min="10758" max="10758" width="27.33203125" style="1" customWidth="1"/>
    <col min="10759" max="11008" width="9.33203125" style="1"/>
    <col min="11009" max="11009" width="11.33203125" style="1" customWidth="1"/>
    <col min="11010" max="11010" width="48" style="1" customWidth="1"/>
    <col min="11011" max="11011" width="20.83203125" style="1" customWidth="1"/>
    <col min="11012" max="11013" width="30.1640625" style="1" customWidth="1"/>
    <col min="11014" max="11014" width="27.33203125" style="1" customWidth="1"/>
    <col min="11015" max="11264" width="9.33203125" style="1"/>
    <col min="11265" max="11265" width="11.33203125" style="1" customWidth="1"/>
    <col min="11266" max="11266" width="48" style="1" customWidth="1"/>
    <col min="11267" max="11267" width="20.83203125" style="1" customWidth="1"/>
    <col min="11268" max="11269" width="30.1640625" style="1" customWidth="1"/>
    <col min="11270" max="11270" width="27.33203125" style="1" customWidth="1"/>
    <col min="11271" max="11520" width="9.33203125" style="1"/>
    <col min="11521" max="11521" width="11.33203125" style="1" customWidth="1"/>
    <col min="11522" max="11522" width="48" style="1" customWidth="1"/>
    <col min="11523" max="11523" width="20.83203125" style="1" customWidth="1"/>
    <col min="11524" max="11525" width="30.1640625" style="1" customWidth="1"/>
    <col min="11526" max="11526" width="27.33203125" style="1" customWidth="1"/>
    <col min="11527" max="11776" width="9.33203125" style="1"/>
    <col min="11777" max="11777" width="11.33203125" style="1" customWidth="1"/>
    <col min="11778" max="11778" width="48" style="1" customWidth="1"/>
    <col min="11779" max="11779" width="20.83203125" style="1" customWidth="1"/>
    <col min="11780" max="11781" width="30.1640625" style="1" customWidth="1"/>
    <col min="11782" max="11782" width="27.33203125" style="1" customWidth="1"/>
    <col min="11783" max="12032" width="9.33203125" style="1"/>
    <col min="12033" max="12033" width="11.33203125" style="1" customWidth="1"/>
    <col min="12034" max="12034" width="48" style="1" customWidth="1"/>
    <col min="12035" max="12035" width="20.83203125" style="1" customWidth="1"/>
    <col min="12036" max="12037" width="30.1640625" style="1" customWidth="1"/>
    <col min="12038" max="12038" width="27.33203125" style="1" customWidth="1"/>
    <col min="12039" max="12288" width="9.33203125" style="1"/>
    <col min="12289" max="12289" width="11.33203125" style="1" customWidth="1"/>
    <col min="12290" max="12290" width="48" style="1" customWidth="1"/>
    <col min="12291" max="12291" width="20.83203125" style="1" customWidth="1"/>
    <col min="12292" max="12293" width="30.1640625" style="1" customWidth="1"/>
    <col min="12294" max="12294" width="27.33203125" style="1" customWidth="1"/>
    <col min="12295" max="12544" width="9.33203125" style="1"/>
    <col min="12545" max="12545" width="11.33203125" style="1" customWidth="1"/>
    <col min="12546" max="12546" width="48" style="1" customWidth="1"/>
    <col min="12547" max="12547" width="20.83203125" style="1" customWidth="1"/>
    <col min="12548" max="12549" width="30.1640625" style="1" customWidth="1"/>
    <col min="12550" max="12550" width="27.33203125" style="1" customWidth="1"/>
    <col min="12551" max="12800" width="9.33203125" style="1"/>
    <col min="12801" max="12801" width="11.33203125" style="1" customWidth="1"/>
    <col min="12802" max="12802" width="48" style="1" customWidth="1"/>
    <col min="12803" max="12803" width="20.83203125" style="1" customWidth="1"/>
    <col min="12804" max="12805" width="30.1640625" style="1" customWidth="1"/>
    <col min="12806" max="12806" width="27.33203125" style="1" customWidth="1"/>
    <col min="12807" max="13056" width="9.33203125" style="1"/>
    <col min="13057" max="13057" width="11.33203125" style="1" customWidth="1"/>
    <col min="13058" max="13058" width="48" style="1" customWidth="1"/>
    <col min="13059" max="13059" width="20.83203125" style="1" customWidth="1"/>
    <col min="13060" max="13061" width="30.1640625" style="1" customWidth="1"/>
    <col min="13062" max="13062" width="27.33203125" style="1" customWidth="1"/>
    <col min="13063" max="13312" width="9.33203125" style="1"/>
    <col min="13313" max="13313" width="11.33203125" style="1" customWidth="1"/>
    <col min="13314" max="13314" width="48" style="1" customWidth="1"/>
    <col min="13315" max="13315" width="20.83203125" style="1" customWidth="1"/>
    <col min="13316" max="13317" width="30.1640625" style="1" customWidth="1"/>
    <col min="13318" max="13318" width="27.33203125" style="1" customWidth="1"/>
    <col min="13319" max="13568" width="9.33203125" style="1"/>
    <col min="13569" max="13569" width="11.33203125" style="1" customWidth="1"/>
    <col min="13570" max="13570" width="48" style="1" customWidth="1"/>
    <col min="13571" max="13571" width="20.83203125" style="1" customWidth="1"/>
    <col min="13572" max="13573" width="30.1640625" style="1" customWidth="1"/>
    <col min="13574" max="13574" width="27.33203125" style="1" customWidth="1"/>
    <col min="13575" max="13824" width="9.33203125" style="1"/>
    <col min="13825" max="13825" width="11.33203125" style="1" customWidth="1"/>
    <col min="13826" max="13826" width="48" style="1" customWidth="1"/>
    <col min="13827" max="13827" width="20.83203125" style="1" customWidth="1"/>
    <col min="13828" max="13829" width="30.1640625" style="1" customWidth="1"/>
    <col min="13830" max="13830" width="27.33203125" style="1" customWidth="1"/>
    <col min="13831" max="14080" width="9.33203125" style="1"/>
    <col min="14081" max="14081" width="11.33203125" style="1" customWidth="1"/>
    <col min="14082" max="14082" width="48" style="1" customWidth="1"/>
    <col min="14083" max="14083" width="20.83203125" style="1" customWidth="1"/>
    <col min="14084" max="14085" width="30.1640625" style="1" customWidth="1"/>
    <col min="14086" max="14086" width="27.33203125" style="1" customWidth="1"/>
    <col min="14087" max="14336" width="9.33203125" style="1"/>
    <col min="14337" max="14337" width="11.33203125" style="1" customWidth="1"/>
    <col min="14338" max="14338" width="48" style="1" customWidth="1"/>
    <col min="14339" max="14339" width="20.83203125" style="1" customWidth="1"/>
    <col min="14340" max="14341" width="30.1640625" style="1" customWidth="1"/>
    <col min="14342" max="14342" width="27.33203125" style="1" customWidth="1"/>
    <col min="14343" max="14592" width="9.33203125" style="1"/>
    <col min="14593" max="14593" width="11.33203125" style="1" customWidth="1"/>
    <col min="14594" max="14594" width="48" style="1" customWidth="1"/>
    <col min="14595" max="14595" width="20.83203125" style="1" customWidth="1"/>
    <col min="14596" max="14597" width="30.1640625" style="1" customWidth="1"/>
    <col min="14598" max="14598" width="27.33203125" style="1" customWidth="1"/>
    <col min="14599" max="14848" width="9.33203125" style="1"/>
    <col min="14849" max="14849" width="11.33203125" style="1" customWidth="1"/>
    <col min="14850" max="14850" width="48" style="1" customWidth="1"/>
    <col min="14851" max="14851" width="20.83203125" style="1" customWidth="1"/>
    <col min="14852" max="14853" width="30.1640625" style="1" customWidth="1"/>
    <col min="14854" max="14854" width="27.33203125" style="1" customWidth="1"/>
    <col min="14855" max="15104" width="9.33203125" style="1"/>
    <col min="15105" max="15105" width="11.33203125" style="1" customWidth="1"/>
    <col min="15106" max="15106" width="48" style="1" customWidth="1"/>
    <col min="15107" max="15107" width="20.83203125" style="1" customWidth="1"/>
    <col min="15108" max="15109" width="30.1640625" style="1" customWidth="1"/>
    <col min="15110" max="15110" width="27.33203125" style="1" customWidth="1"/>
    <col min="15111" max="15360" width="9.33203125" style="1"/>
    <col min="15361" max="15361" width="11.33203125" style="1" customWidth="1"/>
    <col min="15362" max="15362" width="48" style="1" customWidth="1"/>
    <col min="15363" max="15363" width="20.83203125" style="1" customWidth="1"/>
    <col min="15364" max="15365" width="30.1640625" style="1" customWidth="1"/>
    <col min="15366" max="15366" width="27.33203125" style="1" customWidth="1"/>
    <col min="15367" max="15616" width="9.33203125" style="1"/>
    <col min="15617" max="15617" width="11.33203125" style="1" customWidth="1"/>
    <col min="15618" max="15618" width="48" style="1" customWidth="1"/>
    <col min="15619" max="15619" width="20.83203125" style="1" customWidth="1"/>
    <col min="15620" max="15621" width="30.1640625" style="1" customWidth="1"/>
    <col min="15622" max="15622" width="27.33203125" style="1" customWidth="1"/>
    <col min="15623" max="15872" width="9.33203125" style="1"/>
    <col min="15873" max="15873" width="11.33203125" style="1" customWidth="1"/>
    <col min="15874" max="15874" width="48" style="1" customWidth="1"/>
    <col min="15875" max="15875" width="20.83203125" style="1" customWidth="1"/>
    <col min="15876" max="15877" width="30.1640625" style="1" customWidth="1"/>
    <col min="15878" max="15878" width="27.33203125" style="1" customWidth="1"/>
    <col min="15879" max="16128" width="9.33203125" style="1"/>
    <col min="16129" max="16129" width="11.33203125" style="1" customWidth="1"/>
    <col min="16130" max="16130" width="48" style="1" customWidth="1"/>
    <col min="16131" max="16131" width="20.83203125" style="1" customWidth="1"/>
    <col min="16132" max="16133" width="30.1640625" style="1" customWidth="1"/>
    <col min="16134" max="16134" width="27.33203125" style="1" customWidth="1"/>
    <col min="16135" max="16384" width="9.33203125" style="1"/>
  </cols>
  <sheetData>
    <row r="1" spans="1:6" ht="15.75">
      <c r="A1" s="421" t="s">
        <v>911</v>
      </c>
      <c r="B1" s="443"/>
      <c r="C1" s="443"/>
      <c r="D1" s="444"/>
      <c r="E1" s="3"/>
      <c r="F1" s="2"/>
    </row>
    <row r="2" spans="1:6" ht="24">
      <c r="A2" s="420" t="s">
        <v>33</v>
      </c>
      <c r="B2" s="420"/>
      <c r="C2" s="420"/>
      <c r="D2" s="440"/>
      <c r="E2" s="440"/>
      <c r="F2" s="440"/>
    </row>
    <row r="3" spans="1:6" ht="15.75">
      <c r="A3" s="4"/>
      <c r="B3" s="4"/>
      <c r="C3" s="4"/>
      <c r="D3" s="4"/>
      <c r="E3" s="4"/>
      <c r="F3" s="5" t="s">
        <v>229</v>
      </c>
    </row>
    <row r="4" spans="1:6" ht="15.75">
      <c r="A4" s="6" t="s">
        <v>589</v>
      </c>
      <c r="B4" s="6" t="s">
        <v>590</v>
      </c>
      <c r="C4" s="6" t="s">
        <v>912</v>
      </c>
      <c r="D4" s="6" t="s">
        <v>913</v>
      </c>
      <c r="E4" s="6" t="s">
        <v>914</v>
      </c>
      <c r="F4" s="6" t="s">
        <v>915</v>
      </c>
    </row>
    <row r="5" spans="1:6" ht="15.75">
      <c r="A5" s="7"/>
      <c r="B5" s="7"/>
      <c r="C5" s="8"/>
      <c r="D5" s="9"/>
      <c r="E5" s="9"/>
      <c r="F5" s="9"/>
    </row>
    <row r="6" spans="1:6" ht="15.75">
      <c r="A6" s="441" t="s">
        <v>865</v>
      </c>
      <c r="B6" s="442"/>
      <c r="C6" s="442"/>
      <c r="D6" s="442"/>
      <c r="E6" s="442"/>
      <c r="F6" s="442"/>
    </row>
  </sheetData>
  <mergeCells count="3">
    <mergeCell ref="A1:D1"/>
    <mergeCell ref="A2:F2"/>
    <mergeCell ref="A6:F6"/>
  </mergeCells>
  <phoneticPr fontId="0" type="noConversion"/>
  <pageMargins left="0.7" right="0.7" top="0.75" bottom="0.75" header="0.3" footer="0.3"/>
  <pageSetup paperSize="9" scale="96" fitToHeight="0" orientation="landscape" r:id="rId1"/>
</worksheet>
</file>

<file path=xl/worksheets/sheet5.xml><?xml version="1.0" encoding="utf-8"?>
<worksheet xmlns="http://schemas.openxmlformats.org/spreadsheetml/2006/main" xmlns:r="http://schemas.openxmlformats.org/officeDocument/2006/relationships">
  <sheetPr codeName="Sheet5"/>
  <dimension ref="A1:D19"/>
  <sheetViews>
    <sheetView view="pageBreakPreview" zoomScale="80" workbookViewId="0">
      <selection activeCell="A4" sqref="A4"/>
    </sheetView>
  </sheetViews>
  <sheetFormatPr defaultColWidth="11.5" defaultRowHeight="15"/>
  <cols>
    <col min="1" max="1" width="63.6640625" style="325" customWidth="1"/>
    <col min="2" max="2" width="24.1640625" style="341" customWidth="1"/>
    <col min="3" max="16384" width="11.5" style="325"/>
  </cols>
  <sheetData>
    <row r="1" spans="1:4" ht="19.5" customHeight="1">
      <c r="A1" s="325" t="s">
        <v>165</v>
      </c>
    </row>
    <row r="2" spans="1:4" ht="53.25" customHeight="1">
      <c r="A2" s="387" t="s">
        <v>166</v>
      </c>
      <c r="B2" s="387"/>
    </row>
    <row r="3" spans="1:4" ht="19.7" customHeight="1">
      <c r="A3" s="388" t="s">
        <v>167</v>
      </c>
      <c r="B3" s="388"/>
    </row>
    <row r="4" spans="1:4" ht="28.35" customHeight="1">
      <c r="A4" s="342" t="s">
        <v>985</v>
      </c>
      <c r="B4" s="343" t="s">
        <v>169</v>
      </c>
    </row>
    <row r="5" spans="1:4" ht="28.35" customHeight="1">
      <c r="A5" s="335" t="s">
        <v>170</v>
      </c>
      <c r="B5" s="344"/>
    </row>
    <row r="6" spans="1:4" ht="28.35" customHeight="1">
      <c r="A6" s="335" t="s">
        <v>171</v>
      </c>
      <c r="B6" s="344"/>
    </row>
    <row r="7" spans="1:4" ht="28.35" customHeight="1">
      <c r="A7" s="335" t="s">
        <v>172</v>
      </c>
      <c r="B7" s="344"/>
    </row>
    <row r="8" spans="1:4" ht="28.35" customHeight="1">
      <c r="A8" s="335" t="s">
        <v>173</v>
      </c>
      <c r="B8" s="344"/>
    </row>
    <row r="9" spans="1:4" ht="28.35" customHeight="1">
      <c r="A9" s="335" t="s">
        <v>174</v>
      </c>
      <c r="B9" s="344"/>
    </row>
    <row r="10" spans="1:4" ht="28.35" customHeight="1">
      <c r="A10" s="335" t="s">
        <v>175</v>
      </c>
      <c r="B10" s="344"/>
    </row>
    <row r="11" spans="1:4" ht="28.35" customHeight="1">
      <c r="A11" s="335" t="s">
        <v>176</v>
      </c>
      <c r="B11" s="344"/>
    </row>
    <row r="12" spans="1:4" ht="28.35" customHeight="1">
      <c r="A12" s="335" t="s">
        <v>177</v>
      </c>
      <c r="B12" s="344"/>
    </row>
    <row r="13" spans="1:4" ht="28.35" customHeight="1">
      <c r="A13" s="337" t="s">
        <v>178</v>
      </c>
      <c r="B13" s="345">
        <f>SUM(B5:B12)</f>
        <v>0</v>
      </c>
    </row>
    <row r="14" spans="1:4" ht="28.35" customHeight="1">
      <c r="A14" s="335" t="s">
        <v>179</v>
      </c>
      <c r="B14" s="346">
        <v>177570.41</v>
      </c>
      <c r="D14" s="332"/>
    </row>
    <row r="15" spans="1:4" ht="28.35" customHeight="1">
      <c r="A15" s="335" t="s">
        <v>180</v>
      </c>
      <c r="B15" s="347"/>
    </row>
    <row r="16" spans="1:4" ht="28.35" customHeight="1">
      <c r="A16" s="335" t="s">
        <v>181</v>
      </c>
      <c r="B16" s="347"/>
    </row>
    <row r="17" spans="1:2" ht="28.35" customHeight="1">
      <c r="A17" s="335" t="s">
        <v>182</v>
      </c>
      <c r="B17" s="347"/>
    </row>
    <row r="18" spans="1:2" ht="28.35" customHeight="1">
      <c r="A18" s="337" t="s">
        <v>183</v>
      </c>
      <c r="B18" s="345">
        <f>SUM(B13:B17)</f>
        <v>177570.41</v>
      </c>
    </row>
    <row r="19" spans="1:2" ht="28.35" customHeight="1">
      <c r="A19" s="389" t="s">
        <v>164</v>
      </c>
      <c r="B19" s="389"/>
    </row>
  </sheetData>
  <mergeCells count="3">
    <mergeCell ref="A2:B2"/>
    <mergeCell ref="A3:B3"/>
    <mergeCell ref="A19:B19"/>
  </mergeCells>
  <phoneticPr fontId="0" type="noConversion"/>
  <printOptions horizontalCentered="1"/>
  <pageMargins left="0.70866141732283505" right="0.70866141732283505" top="0.74803149606299202" bottom="0.74803149606299202" header="0.31496062992126" footer="0.31496062992126"/>
  <pageSetup paperSize="9" scale="122" orientation="portrait" r:id="rId1"/>
</worksheet>
</file>

<file path=xl/worksheets/sheet6.xml><?xml version="1.0" encoding="utf-8"?>
<worksheet xmlns="http://schemas.openxmlformats.org/spreadsheetml/2006/main" xmlns:r="http://schemas.openxmlformats.org/officeDocument/2006/relationships">
  <sheetPr codeName="Sheet6"/>
  <dimension ref="A1:D206"/>
  <sheetViews>
    <sheetView view="pageBreakPreview" topLeftCell="A16" zoomScale="90" workbookViewId="0">
      <selection activeCell="F29" sqref="F29"/>
    </sheetView>
  </sheetViews>
  <sheetFormatPr defaultColWidth="9.1640625" defaultRowHeight="15"/>
  <cols>
    <col min="1" max="1" width="91.6640625" style="325" customWidth="1"/>
    <col min="2" max="2" width="18.83203125" style="326" customWidth="1"/>
    <col min="3" max="16384" width="9.1640625" style="325"/>
  </cols>
  <sheetData>
    <row r="1" spans="1:4">
      <c r="A1" s="325" t="s">
        <v>184</v>
      </c>
      <c r="B1" s="327"/>
    </row>
    <row r="2" spans="1:4" ht="30" customHeight="1">
      <c r="A2" s="387" t="s">
        <v>1</v>
      </c>
      <c r="B2" s="387"/>
    </row>
    <row r="3" spans="1:4" ht="13.7" customHeight="1">
      <c r="A3" s="390" t="s">
        <v>167</v>
      </c>
      <c r="B3" s="390"/>
    </row>
    <row r="4" spans="1:4" ht="15.75">
      <c r="A4" s="328" t="s">
        <v>36</v>
      </c>
      <c r="B4" s="317" t="s">
        <v>37</v>
      </c>
    </row>
    <row r="5" spans="1:4" ht="15.75">
      <c r="A5" s="329" t="s">
        <v>185</v>
      </c>
      <c r="B5" s="330"/>
    </row>
    <row r="6" spans="1:4" ht="15.75">
      <c r="A6" s="331" t="s">
        <v>186</v>
      </c>
      <c r="B6" s="330"/>
    </row>
    <row r="7" spans="1:4" ht="15.75">
      <c r="A7" s="329" t="s">
        <v>187</v>
      </c>
      <c r="B7" s="330"/>
    </row>
    <row r="8" spans="1:4" ht="15.75">
      <c r="A8" s="331" t="s">
        <v>188</v>
      </c>
      <c r="B8" s="330"/>
    </row>
    <row r="9" spans="1:4" ht="15.75">
      <c r="A9" s="331" t="s">
        <v>189</v>
      </c>
      <c r="B9" s="330"/>
    </row>
    <row r="10" spans="1:4" ht="15.75">
      <c r="A10" s="329" t="s">
        <v>190</v>
      </c>
      <c r="B10" s="330"/>
    </row>
    <row r="11" spans="1:4" ht="15.75">
      <c r="A11" s="331" t="s">
        <v>191</v>
      </c>
      <c r="B11" s="330"/>
    </row>
    <row r="12" spans="1:4" ht="15.75">
      <c r="A12" s="331" t="s">
        <v>192</v>
      </c>
      <c r="B12" s="330"/>
    </row>
    <row r="13" spans="1:4" ht="15.75">
      <c r="A13" s="329" t="s">
        <v>193</v>
      </c>
      <c r="B13" s="330">
        <f>SUM(B14:B20)</f>
        <v>168001.79</v>
      </c>
    </row>
    <row r="14" spans="1:4" ht="15.75">
      <c r="A14" s="331" t="s">
        <v>194</v>
      </c>
      <c r="B14" s="330">
        <v>148788.39000000001</v>
      </c>
      <c r="D14" s="332"/>
    </row>
    <row r="15" spans="1:4" ht="15.75">
      <c r="A15" s="331" t="s">
        <v>195</v>
      </c>
      <c r="B15" s="330"/>
    </row>
    <row r="16" spans="1:4" ht="15.75">
      <c r="A16" s="331" t="s">
        <v>196</v>
      </c>
      <c r="B16" s="330"/>
    </row>
    <row r="17" spans="1:2" ht="15.75">
      <c r="A17" s="331" t="s">
        <v>197</v>
      </c>
      <c r="B17" s="330"/>
    </row>
    <row r="18" spans="1:2" ht="15.75">
      <c r="A18" s="331" t="s">
        <v>198</v>
      </c>
      <c r="B18" s="330"/>
    </row>
    <row r="19" spans="1:2" ht="15.75">
      <c r="A19" s="331" t="s">
        <v>199</v>
      </c>
      <c r="B19" s="330">
        <v>19213.400000000001</v>
      </c>
    </row>
    <row r="20" spans="1:2" ht="15.75">
      <c r="A20" s="331" t="s">
        <v>200</v>
      </c>
      <c r="B20" s="330"/>
    </row>
    <row r="21" spans="1:2" ht="15.75">
      <c r="A21" s="329" t="s">
        <v>201</v>
      </c>
      <c r="B21" s="330"/>
    </row>
    <row r="22" spans="1:2" ht="15.75">
      <c r="A22" s="331" t="s">
        <v>202</v>
      </c>
      <c r="B22" s="330"/>
    </row>
    <row r="23" spans="1:2" ht="15.75">
      <c r="A23" s="331" t="s">
        <v>203</v>
      </c>
      <c r="B23" s="330"/>
    </row>
    <row r="24" spans="1:2" ht="15.75">
      <c r="A24" s="331" t="s">
        <v>204</v>
      </c>
      <c r="B24" s="330"/>
    </row>
    <row r="25" spans="1:2" ht="15.75">
      <c r="A25" s="331" t="s">
        <v>205</v>
      </c>
      <c r="B25" s="330"/>
    </row>
    <row r="26" spans="1:2" ht="15.75">
      <c r="A26" s="331" t="s">
        <v>206</v>
      </c>
      <c r="B26" s="330"/>
    </row>
    <row r="27" spans="1:2" ht="15.75">
      <c r="A27" s="329" t="s">
        <v>207</v>
      </c>
      <c r="B27" s="330"/>
    </row>
    <row r="28" spans="1:2" ht="15.75">
      <c r="A28" s="331" t="s">
        <v>208</v>
      </c>
      <c r="B28" s="330"/>
    </row>
    <row r="29" spans="1:2" ht="15.75">
      <c r="A29" s="331" t="s">
        <v>209</v>
      </c>
      <c r="B29" s="330"/>
    </row>
    <row r="30" spans="1:2" ht="15.75">
      <c r="A30" s="331" t="s">
        <v>210</v>
      </c>
      <c r="B30" s="330"/>
    </row>
    <row r="31" spans="1:2" ht="15.75">
      <c r="A31" s="331" t="s">
        <v>211</v>
      </c>
      <c r="B31" s="330"/>
    </row>
    <row r="32" spans="1:2" ht="15.75">
      <c r="A32" s="331" t="s">
        <v>212</v>
      </c>
      <c r="B32" s="330"/>
    </row>
    <row r="33" spans="1:2" ht="15.75">
      <c r="A33" s="331" t="s">
        <v>213</v>
      </c>
      <c r="B33" s="330"/>
    </row>
    <row r="34" spans="1:2" ht="15.75">
      <c r="A34" s="331" t="s">
        <v>214</v>
      </c>
      <c r="B34" s="330"/>
    </row>
    <row r="35" spans="1:2" ht="15.75">
      <c r="A35" s="329" t="s">
        <v>215</v>
      </c>
      <c r="B35" s="330"/>
    </row>
    <row r="36" spans="1:2" ht="15.75">
      <c r="A36" s="331" t="s">
        <v>216</v>
      </c>
      <c r="B36" s="330"/>
    </row>
    <row r="37" spans="1:2" ht="15.75">
      <c r="A37" s="331" t="s">
        <v>217</v>
      </c>
      <c r="B37" s="330"/>
    </row>
    <row r="38" spans="1:2" ht="15.75">
      <c r="A38" s="331" t="s">
        <v>218</v>
      </c>
      <c r="B38" s="330"/>
    </row>
    <row r="39" spans="1:2" ht="15.75">
      <c r="A39" s="329" t="s">
        <v>219</v>
      </c>
      <c r="B39" s="330"/>
    </row>
    <row r="40" spans="1:2" ht="15.75">
      <c r="A40" s="331" t="s">
        <v>220</v>
      </c>
      <c r="B40" s="330"/>
    </row>
    <row r="41" spans="1:2" ht="15.75">
      <c r="A41" s="329" t="s">
        <v>221</v>
      </c>
      <c r="B41" s="330"/>
    </row>
    <row r="42" spans="1:2" ht="15.75">
      <c r="A42" s="331" t="s">
        <v>222</v>
      </c>
      <c r="B42" s="330"/>
    </row>
    <row r="43" spans="1:2" ht="15.75">
      <c r="A43" s="331" t="s">
        <v>223</v>
      </c>
      <c r="B43" s="330"/>
    </row>
    <row r="44" spans="1:2" ht="15.75">
      <c r="A44" s="331" t="s">
        <v>224</v>
      </c>
      <c r="B44" s="330"/>
    </row>
    <row r="45" spans="1:2" ht="15.75">
      <c r="A45" s="333" t="s">
        <v>225</v>
      </c>
      <c r="B45" s="334"/>
    </row>
    <row r="46" spans="1:2" ht="15.75">
      <c r="A46" s="335" t="s">
        <v>226</v>
      </c>
      <c r="B46" s="336"/>
    </row>
    <row r="47" spans="1:2" ht="15.75">
      <c r="A47" s="337" t="s">
        <v>163</v>
      </c>
      <c r="B47" s="338">
        <f>B5+B7+B10+B13+B21+B27+B35+B39+B41+B45+B46</f>
        <v>168001.79</v>
      </c>
    </row>
    <row r="48" spans="1:2" s="324" customFormat="1" ht="15.75">
      <c r="A48" s="339" t="s">
        <v>164</v>
      </c>
      <c r="B48" s="340"/>
    </row>
    <row r="49" spans="2:2">
      <c r="B49" s="327"/>
    </row>
    <row r="50" spans="2:2">
      <c r="B50" s="327"/>
    </row>
    <row r="51" spans="2:2">
      <c r="B51" s="327"/>
    </row>
    <row r="52" spans="2:2">
      <c r="B52" s="327"/>
    </row>
    <row r="53" spans="2:2">
      <c r="B53" s="327"/>
    </row>
    <row r="54" spans="2:2">
      <c r="B54" s="327"/>
    </row>
    <row r="55" spans="2:2">
      <c r="B55" s="327"/>
    </row>
    <row r="56" spans="2:2">
      <c r="B56" s="327"/>
    </row>
    <row r="57" spans="2:2">
      <c r="B57" s="327"/>
    </row>
    <row r="58" spans="2:2">
      <c r="B58" s="327"/>
    </row>
    <row r="59" spans="2:2">
      <c r="B59" s="327"/>
    </row>
    <row r="60" spans="2:2">
      <c r="B60" s="327"/>
    </row>
    <row r="61" spans="2:2">
      <c r="B61" s="327"/>
    </row>
    <row r="62" spans="2:2">
      <c r="B62" s="327"/>
    </row>
    <row r="63" spans="2:2">
      <c r="B63" s="327"/>
    </row>
    <row r="64" spans="2:2">
      <c r="B64" s="327"/>
    </row>
    <row r="65" spans="2:2">
      <c r="B65" s="327"/>
    </row>
    <row r="66" spans="2:2">
      <c r="B66" s="327"/>
    </row>
    <row r="67" spans="2:2">
      <c r="B67" s="327"/>
    </row>
    <row r="68" spans="2:2">
      <c r="B68" s="327"/>
    </row>
    <row r="69" spans="2:2">
      <c r="B69" s="327"/>
    </row>
    <row r="70" spans="2:2">
      <c r="B70" s="327"/>
    </row>
    <row r="71" spans="2:2">
      <c r="B71" s="327"/>
    </row>
    <row r="72" spans="2:2">
      <c r="B72" s="327"/>
    </row>
    <row r="73" spans="2:2">
      <c r="B73" s="327"/>
    </row>
    <row r="74" spans="2:2">
      <c r="B74" s="327"/>
    </row>
    <row r="75" spans="2:2">
      <c r="B75" s="327"/>
    </row>
    <row r="76" spans="2:2">
      <c r="B76" s="327"/>
    </row>
    <row r="77" spans="2:2">
      <c r="B77" s="327"/>
    </row>
    <row r="78" spans="2:2">
      <c r="B78" s="327"/>
    </row>
    <row r="79" spans="2:2">
      <c r="B79" s="327"/>
    </row>
    <row r="80" spans="2:2">
      <c r="B80" s="327"/>
    </row>
    <row r="81" spans="2:2">
      <c r="B81" s="327"/>
    </row>
    <row r="82" spans="2:2">
      <c r="B82" s="327"/>
    </row>
    <row r="83" spans="2:2">
      <c r="B83" s="327"/>
    </row>
    <row r="84" spans="2:2">
      <c r="B84" s="327"/>
    </row>
    <row r="85" spans="2:2">
      <c r="B85" s="327"/>
    </row>
    <row r="86" spans="2:2">
      <c r="B86" s="327"/>
    </row>
    <row r="87" spans="2:2">
      <c r="B87" s="327"/>
    </row>
    <row r="88" spans="2:2">
      <c r="B88" s="327"/>
    </row>
    <row r="89" spans="2:2">
      <c r="B89" s="327"/>
    </row>
    <row r="90" spans="2:2">
      <c r="B90" s="327"/>
    </row>
    <row r="91" spans="2:2">
      <c r="B91" s="327"/>
    </row>
    <row r="92" spans="2:2">
      <c r="B92" s="327"/>
    </row>
    <row r="93" spans="2:2">
      <c r="B93" s="327"/>
    </row>
    <row r="94" spans="2:2">
      <c r="B94" s="327"/>
    </row>
    <row r="95" spans="2:2">
      <c r="B95" s="327"/>
    </row>
    <row r="96" spans="2:2">
      <c r="B96" s="327"/>
    </row>
    <row r="97" spans="2:2">
      <c r="B97" s="327"/>
    </row>
    <row r="98" spans="2:2">
      <c r="B98" s="327"/>
    </row>
    <row r="99" spans="2:2">
      <c r="B99" s="327"/>
    </row>
    <row r="100" spans="2:2">
      <c r="B100" s="327"/>
    </row>
    <row r="101" spans="2:2">
      <c r="B101" s="327"/>
    </row>
    <row r="102" spans="2:2">
      <c r="B102" s="327"/>
    </row>
    <row r="103" spans="2:2">
      <c r="B103" s="327"/>
    </row>
    <row r="104" spans="2:2">
      <c r="B104" s="327"/>
    </row>
    <row r="105" spans="2:2">
      <c r="B105" s="327"/>
    </row>
    <row r="106" spans="2:2">
      <c r="B106" s="327"/>
    </row>
    <row r="107" spans="2:2">
      <c r="B107" s="327"/>
    </row>
    <row r="108" spans="2:2">
      <c r="B108" s="327"/>
    </row>
    <row r="109" spans="2:2">
      <c r="B109" s="327"/>
    </row>
    <row r="110" spans="2:2">
      <c r="B110" s="327"/>
    </row>
    <row r="111" spans="2:2">
      <c r="B111" s="327"/>
    </row>
    <row r="112" spans="2:2">
      <c r="B112" s="327"/>
    </row>
    <row r="113" spans="2:2">
      <c r="B113" s="327"/>
    </row>
    <row r="114" spans="2:2">
      <c r="B114" s="327"/>
    </row>
    <row r="115" spans="2:2">
      <c r="B115" s="327"/>
    </row>
    <row r="116" spans="2:2">
      <c r="B116" s="327"/>
    </row>
    <row r="117" spans="2:2">
      <c r="B117" s="327"/>
    </row>
    <row r="118" spans="2:2">
      <c r="B118" s="327"/>
    </row>
    <row r="119" spans="2:2">
      <c r="B119" s="327"/>
    </row>
    <row r="120" spans="2:2">
      <c r="B120" s="327"/>
    </row>
    <row r="121" spans="2:2">
      <c r="B121" s="327"/>
    </row>
    <row r="122" spans="2:2">
      <c r="B122" s="327"/>
    </row>
    <row r="123" spans="2:2">
      <c r="B123" s="327"/>
    </row>
    <row r="124" spans="2:2">
      <c r="B124" s="327"/>
    </row>
    <row r="125" spans="2:2">
      <c r="B125" s="327"/>
    </row>
    <row r="126" spans="2:2">
      <c r="B126" s="327"/>
    </row>
    <row r="127" spans="2:2">
      <c r="B127" s="327"/>
    </row>
    <row r="128" spans="2:2">
      <c r="B128" s="327"/>
    </row>
    <row r="129" spans="2:2">
      <c r="B129" s="327"/>
    </row>
    <row r="130" spans="2:2">
      <c r="B130" s="327"/>
    </row>
    <row r="131" spans="2:2">
      <c r="B131" s="327"/>
    </row>
    <row r="132" spans="2:2">
      <c r="B132" s="327"/>
    </row>
    <row r="133" spans="2:2">
      <c r="B133" s="327"/>
    </row>
    <row r="134" spans="2:2">
      <c r="B134" s="327"/>
    </row>
    <row r="135" spans="2:2">
      <c r="B135" s="327"/>
    </row>
    <row r="136" spans="2:2">
      <c r="B136" s="327"/>
    </row>
    <row r="137" spans="2:2">
      <c r="B137" s="327"/>
    </row>
    <row r="138" spans="2:2">
      <c r="B138" s="327"/>
    </row>
    <row r="139" spans="2:2">
      <c r="B139" s="327"/>
    </row>
    <row r="140" spans="2:2">
      <c r="B140" s="327"/>
    </row>
    <row r="141" spans="2:2">
      <c r="B141" s="327"/>
    </row>
    <row r="142" spans="2:2">
      <c r="B142" s="327"/>
    </row>
    <row r="143" spans="2:2">
      <c r="B143" s="327"/>
    </row>
    <row r="144" spans="2:2">
      <c r="B144" s="327"/>
    </row>
    <row r="145" spans="2:2">
      <c r="B145" s="327"/>
    </row>
    <row r="146" spans="2:2">
      <c r="B146" s="327"/>
    </row>
    <row r="147" spans="2:2">
      <c r="B147" s="327"/>
    </row>
    <row r="148" spans="2:2">
      <c r="B148" s="327"/>
    </row>
    <row r="149" spans="2:2">
      <c r="B149" s="327"/>
    </row>
    <row r="150" spans="2:2">
      <c r="B150" s="327"/>
    </row>
    <row r="151" spans="2:2">
      <c r="B151" s="327"/>
    </row>
    <row r="152" spans="2:2">
      <c r="B152" s="327"/>
    </row>
    <row r="153" spans="2:2">
      <c r="B153" s="327"/>
    </row>
    <row r="154" spans="2:2">
      <c r="B154" s="327"/>
    </row>
    <row r="155" spans="2:2">
      <c r="B155" s="327"/>
    </row>
    <row r="156" spans="2:2">
      <c r="B156" s="327"/>
    </row>
    <row r="157" spans="2:2">
      <c r="B157" s="327"/>
    </row>
    <row r="158" spans="2:2">
      <c r="B158" s="327"/>
    </row>
    <row r="159" spans="2:2">
      <c r="B159" s="327"/>
    </row>
    <row r="160" spans="2:2">
      <c r="B160" s="327"/>
    </row>
    <row r="161" spans="2:2">
      <c r="B161" s="327"/>
    </row>
    <row r="162" spans="2:2">
      <c r="B162" s="327"/>
    </row>
    <row r="163" spans="2:2">
      <c r="B163" s="327"/>
    </row>
    <row r="164" spans="2:2">
      <c r="B164" s="327"/>
    </row>
    <row r="165" spans="2:2">
      <c r="B165" s="327"/>
    </row>
    <row r="166" spans="2:2">
      <c r="B166" s="327"/>
    </row>
    <row r="167" spans="2:2">
      <c r="B167" s="327"/>
    </row>
    <row r="168" spans="2:2">
      <c r="B168" s="327"/>
    </row>
    <row r="169" spans="2:2">
      <c r="B169" s="327"/>
    </row>
    <row r="170" spans="2:2">
      <c r="B170" s="327"/>
    </row>
    <row r="171" spans="2:2">
      <c r="B171" s="327"/>
    </row>
    <row r="172" spans="2:2">
      <c r="B172" s="327"/>
    </row>
    <row r="173" spans="2:2">
      <c r="B173" s="327"/>
    </row>
    <row r="174" spans="2:2">
      <c r="B174" s="327"/>
    </row>
    <row r="175" spans="2:2">
      <c r="B175" s="327"/>
    </row>
    <row r="176" spans="2:2">
      <c r="B176" s="327"/>
    </row>
    <row r="177" spans="2:2">
      <c r="B177" s="327"/>
    </row>
    <row r="178" spans="2:2">
      <c r="B178" s="327"/>
    </row>
    <row r="179" spans="2:2">
      <c r="B179" s="327"/>
    </row>
    <row r="180" spans="2:2">
      <c r="B180" s="327"/>
    </row>
    <row r="181" spans="2:2">
      <c r="B181" s="327"/>
    </row>
    <row r="182" spans="2:2">
      <c r="B182" s="327"/>
    </row>
    <row r="183" spans="2:2">
      <c r="B183" s="327"/>
    </row>
    <row r="184" spans="2:2">
      <c r="B184" s="327"/>
    </row>
    <row r="185" spans="2:2">
      <c r="B185" s="327"/>
    </row>
    <row r="186" spans="2:2">
      <c r="B186" s="327"/>
    </row>
    <row r="187" spans="2:2">
      <c r="B187" s="327"/>
    </row>
    <row r="188" spans="2:2">
      <c r="B188" s="327"/>
    </row>
    <row r="189" spans="2:2">
      <c r="B189" s="327"/>
    </row>
    <row r="190" spans="2:2">
      <c r="B190" s="327"/>
    </row>
    <row r="191" spans="2:2">
      <c r="B191" s="327"/>
    </row>
    <row r="192" spans="2:2">
      <c r="B192" s="327"/>
    </row>
    <row r="193" spans="2:2">
      <c r="B193" s="327"/>
    </row>
    <row r="194" spans="2:2">
      <c r="B194" s="327"/>
    </row>
    <row r="195" spans="2:2">
      <c r="B195" s="327"/>
    </row>
    <row r="196" spans="2:2">
      <c r="B196" s="327"/>
    </row>
    <row r="197" spans="2:2">
      <c r="B197" s="327"/>
    </row>
    <row r="198" spans="2:2">
      <c r="B198" s="327"/>
    </row>
    <row r="199" spans="2:2">
      <c r="B199" s="327"/>
    </row>
    <row r="200" spans="2:2">
      <c r="B200" s="327"/>
    </row>
    <row r="201" spans="2:2">
      <c r="B201" s="327"/>
    </row>
    <row r="202" spans="2:2">
      <c r="B202" s="327"/>
    </row>
    <row r="203" spans="2:2">
      <c r="B203" s="327"/>
    </row>
    <row r="204" spans="2:2">
      <c r="B204" s="327"/>
    </row>
    <row r="205" spans="2:2">
      <c r="B205" s="327"/>
    </row>
    <row r="206" spans="2:2">
      <c r="B206" s="327"/>
    </row>
  </sheetData>
  <mergeCells count="2">
    <mergeCell ref="A2:B2"/>
    <mergeCell ref="A3:B3"/>
  </mergeCells>
  <phoneticPr fontId="0" type="noConversion"/>
  <printOptions horizontalCentered="1"/>
  <pageMargins left="0.70866141732283505" right="0.70866141732283505" top="0.74803149606299202" bottom="0.74803149606299202" header="0.31496062992126" footer="0.31496062992126"/>
  <pageSetup paperSize="9" scale="95" orientation="portrait" r:id="rId1"/>
</worksheet>
</file>

<file path=xl/worksheets/sheet7.xml><?xml version="1.0" encoding="utf-8"?>
<worksheet xmlns="http://schemas.openxmlformats.org/spreadsheetml/2006/main" xmlns:r="http://schemas.openxmlformats.org/officeDocument/2006/relationships">
  <sheetPr codeName="Sheet7"/>
  <dimension ref="A1:II29"/>
  <sheetViews>
    <sheetView view="pageBreakPreview" zoomScale="85" workbookViewId="0">
      <selection activeCell="F29" sqref="F29"/>
    </sheetView>
  </sheetViews>
  <sheetFormatPr defaultColWidth="11.5" defaultRowHeight="15"/>
  <cols>
    <col min="1" max="1" width="45.33203125" style="300" customWidth="1"/>
    <col min="2" max="2" width="43.5" style="300" customWidth="1"/>
    <col min="3" max="184" width="11.5" style="300"/>
    <col min="185" max="202" width="11.5" style="300" customWidth="1"/>
    <col min="203" max="16384" width="11.5" style="300"/>
  </cols>
  <sheetData>
    <row r="1" spans="1:243" ht="25.5" customHeight="1">
      <c r="A1" s="300" t="s">
        <v>227</v>
      </c>
    </row>
    <row r="2" spans="1:243" ht="49.7" customHeight="1">
      <c r="A2" s="391" t="s">
        <v>228</v>
      </c>
      <c r="B2" s="391"/>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row>
    <row r="3" spans="1:243" ht="17.25" customHeight="1">
      <c r="A3" s="314"/>
      <c r="B3" s="315" t="s">
        <v>229</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309"/>
      <c r="EX3" s="309"/>
      <c r="EY3" s="309"/>
      <c r="EZ3" s="309"/>
      <c r="FA3" s="309"/>
      <c r="FB3" s="309"/>
      <c r="FC3" s="309"/>
      <c r="FD3" s="309"/>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c r="GT3" s="309"/>
      <c r="GU3" s="309"/>
      <c r="GV3" s="309"/>
      <c r="GW3" s="309"/>
      <c r="GX3" s="309"/>
      <c r="GY3" s="309"/>
      <c r="GZ3" s="309"/>
      <c r="HA3" s="309"/>
      <c r="HB3" s="309"/>
      <c r="HC3" s="309"/>
      <c r="HD3" s="309"/>
      <c r="HE3" s="309"/>
      <c r="HF3" s="309"/>
      <c r="HG3" s="309"/>
      <c r="HH3" s="309"/>
      <c r="HI3" s="309"/>
      <c r="HJ3" s="309"/>
      <c r="HK3" s="309"/>
      <c r="HL3" s="309"/>
      <c r="HM3" s="309"/>
      <c r="HN3" s="309"/>
      <c r="HO3" s="309"/>
      <c r="HP3" s="309"/>
      <c r="HQ3" s="309"/>
      <c r="HR3" s="309"/>
      <c r="HS3" s="309"/>
      <c r="HT3" s="309"/>
      <c r="HU3" s="309"/>
      <c r="HV3" s="309"/>
      <c r="HW3" s="309"/>
      <c r="HX3" s="309"/>
      <c r="HY3" s="309"/>
      <c r="HZ3" s="309"/>
      <c r="IA3" s="309"/>
      <c r="IB3" s="309"/>
      <c r="IC3" s="309"/>
      <c r="ID3" s="309"/>
      <c r="IE3" s="309"/>
      <c r="IF3" s="309"/>
      <c r="IG3" s="309"/>
      <c r="IH3" s="309"/>
      <c r="II3" s="309"/>
    </row>
    <row r="4" spans="1:243" ht="21.95" customHeight="1">
      <c r="A4" s="316" t="s">
        <v>168</v>
      </c>
      <c r="B4" s="317" t="s">
        <v>37</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09"/>
      <c r="FR4" s="309"/>
      <c r="FS4" s="309"/>
      <c r="FT4" s="309"/>
      <c r="FU4" s="309"/>
      <c r="FV4" s="309"/>
      <c r="FW4" s="309"/>
      <c r="FX4" s="309"/>
      <c r="FY4" s="309"/>
      <c r="FZ4" s="309"/>
      <c r="GA4" s="309"/>
      <c r="GB4" s="309"/>
      <c r="GC4" s="309"/>
      <c r="GD4" s="309"/>
      <c r="GE4" s="309"/>
      <c r="GF4" s="309"/>
      <c r="GG4" s="309"/>
      <c r="GH4" s="309"/>
      <c r="GI4" s="309"/>
      <c r="GJ4" s="309"/>
      <c r="GK4" s="309"/>
      <c r="GL4" s="309"/>
      <c r="GM4" s="309"/>
      <c r="GN4" s="309"/>
      <c r="GO4" s="309"/>
      <c r="GP4" s="309"/>
      <c r="GQ4" s="309"/>
      <c r="GR4" s="309"/>
      <c r="GS4" s="309"/>
      <c r="GT4" s="309"/>
      <c r="GU4" s="309"/>
      <c r="GV4" s="309"/>
      <c r="GW4" s="309"/>
      <c r="GX4" s="309"/>
      <c r="GY4" s="309"/>
      <c r="GZ4" s="309"/>
      <c r="HA4" s="309"/>
      <c r="HB4" s="309"/>
      <c r="HC4" s="309"/>
      <c r="HD4" s="309"/>
      <c r="HE4" s="309"/>
      <c r="HF4" s="309"/>
      <c r="HG4" s="309"/>
      <c r="HH4" s="309"/>
      <c r="HI4" s="309"/>
      <c r="HJ4" s="309"/>
      <c r="HK4" s="309"/>
      <c r="HL4" s="309"/>
      <c r="HM4" s="309"/>
      <c r="HN4" s="309"/>
      <c r="HO4" s="309"/>
      <c r="HP4" s="309"/>
      <c r="HQ4" s="309"/>
      <c r="HR4" s="309"/>
      <c r="HS4" s="309"/>
      <c r="HT4" s="309"/>
      <c r="HU4" s="309"/>
      <c r="HV4" s="309"/>
      <c r="HW4" s="309"/>
      <c r="HX4" s="309"/>
      <c r="HY4" s="309"/>
      <c r="HZ4" s="309"/>
      <c r="IA4" s="309"/>
      <c r="IB4" s="309"/>
      <c r="IC4" s="309"/>
      <c r="ID4" s="309"/>
      <c r="IE4" s="309"/>
      <c r="IF4" s="309"/>
      <c r="IG4" s="309"/>
      <c r="IH4" s="309"/>
      <c r="II4" s="309"/>
    </row>
    <row r="5" spans="1:243" ht="21.95" customHeight="1">
      <c r="A5" s="308" t="s">
        <v>230</v>
      </c>
      <c r="B5" s="323"/>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09"/>
      <c r="FD5" s="309"/>
      <c r="FE5" s="309"/>
      <c r="FF5" s="309"/>
      <c r="FG5" s="309"/>
      <c r="FH5" s="309"/>
      <c r="FI5" s="309"/>
      <c r="FJ5" s="309"/>
      <c r="FK5" s="309"/>
      <c r="FL5" s="309"/>
      <c r="FM5" s="309"/>
      <c r="FN5" s="309"/>
      <c r="FO5" s="309"/>
      <c r="FP5" s="309"/>
      <c r="FQ5" s="309"/>
      <c r="FR5" s="309"/>
      <c r="FS5" s="309"/>
      <c r="FT5" s="309"/>
      <c r="FU5" s="309"/>
      <c r="FV5" s="309"/>
      <c r="FW5" s="309"/>
      <c r="FX5" s="309"/>
      <c r="FY5" s="309"/>
      <c r="FZ5" s="309"/>
      <c r="GA5" s="309"/>
      <c r="GB5" s="309"/>
      <c r="GC5" s="309"/>
      <c r="GD5" s="309"/>
      <c r="GE5" s="309"/>
      <c r="GF5" s="309"/>
      <c r="GG5" s="309"/>
      <c r="GH5" s="309"/>
      <c r="GI5" s="309"/>
      <c r="GJ5" s="309"/>
      <c r="GK5" s="309"/>
      <c r="GL5" s="309"/>
      <c r="GM5" s="309"/>
      <c r="GN5" s="309"/>
      <c r="GO5" s="309"/>
      <c r="GP5" s="309"/>
      <c r="GQ5" s="309"/>
      <c r="GR5" s="309"/>
      <c r="GS5" s="309"/>
      <c r="GT5" s="309"/>
      <c r="GU5" s="309"/>
      <c r="GV5" s="309"/>
      <c r="GW5" s="309"/>
      <c r="GX5" s="309"/>
      <c r="GY5" s="309"/>
      <c r="GZ5" s="309"/>
      <c r="HA5" s="309"/>
      <c r="HB5" s="309"/>
      <c r="HC5" s="309"/>
      <c r="HD5" s="309"/>
      <c r="HE5" s="309"/>
      <c r="HF5" s="309"/>
      <c r="HG5" s="309"/>
      <c r="HH5" s="309"/>
      <c r="HI5" s="309"/>
      <c r="HJ5" s="309"/>
      <c r="HK5" s="309"/>
      <c r="HL5" s="309"/>
      <c r="HM5" s="309"/>
      <c r="HN5" s="309"/>
      <c r="HO5" s="309"/>
      <c r="HP5" s="309"/>
      <c r="HQ5" s="309"/>
      <c r="HR5" s="309"/>
      <c r="HS5" s="309"/>
      <c r="HT5" s="309"/>
      <c r="HU5" s="309"/>
      <c r="HV5" s="309"/>
      <c r="HW5" s="309"/>
      <c r="HX5" s="309"/>
      <c r="HY5" s="309"/>
      <c r="HZ5" s="309"/>
      <c r="IA5" s="309"/>
      <c r="IB5" s="309"/>
      <c r="IC5" s="309"/>
      <c r="ID5" s="309"/>
      <c r="IE5" s="309"/>
      <c r="IF5" s="309"/>
      <c r="IG5" s="309"/>
      <c r="IH5" s="309"/>
      <c r="II5" s="309"/>
    </row>
    <row r="6" spans="1:243" ht="21.95" customHeight="1">
      <c r="A6" s="308" t="s">
        <v>231</v>
      </c>
      <c r="B6" s="323"/>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09"/>
      <c r="FG6" s="309"/>
      <c r="FH6" s="309"/>
      <c r="FI6" s="309"/>
      <c r="FJ6" s="309"/>
      <c r="FK6" s="309"/>
      <c r="FL6" s="309"/>
      <c r="FM6" s="309"/>
      <c r="FN6" s="309"/>
      <c r="FO6" s="309"/>
      <c r="FP6" s="309"/>
      <c r="FQ6" s="309"/>
      <c r="FR6" s="309"/>
      <c r="FS6" s="309"/>
      <c r="FT6" s="309"/>
      <c r="FU6" s="309"/>
      <c r="FV6" s="309"/>
      <c r="FW6" s="309"/>
      <c r="FX6" s="309"/>
      <c r="FY6" s="309"/>
      <c r="FZ6" s="309"/>
      <c r="GA6" s="309"/>
      <c r="GB6" s="309"/>
      <c r="GC6" s="309"/>
      <c r="GD6" s="309"/>
      <c r="GE6" s="309"/>
      <c r="GF6" s="309"/>
      <c r="GG6" s="309"/>
      <c r="GH6" s="309"/>
      <c r="GI6" s="309"/>
      <c r="GJ6" s="309"/>
      <c r="GK6" s="309"/>
      <c r="GL6" s="309"/>
      <c r="GM6" s="309"/>
      <c r="GN6" s="309"/>
      <c r="GO6" s="309"/>
      <c r="GP6" s="309"/>
      <c r="GQ6" s="309"/>
      <c r="GR6" s="309"/>
      <c r="GS6" s="309"/>
      <c r="GT6" s="309"/>
      <c r="GU6" s="309"/>
      <c r="GV6" s="309"/>
      <c r="GW6" s="309"/>
      <c r="GX6" s="309"/>
      <c r="GY6" s="309"/>
      <c r="GZ6" s="309"/>
      <c r="HA6" s="309"/>
      <c r="HB6" s="309"/>
      <c r="HC6" s="309"/>
      <c r="HD6" s="309"/>
      <c r="HE6" s="309"/>
      <c r="HF6" s="309"/>
      <c r="HG6" s="309"/>
      <c r="HH6" s="309"/>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row>
    <row r="7" spans="1:243" ht="21.95" customHeight="1">
      <c r="A7" s="308" t="s">
        <v>232</v>
      </c>
      <c r="B7" s="323"/>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c r="EC7" s="309"/>
      <c r="ED7" s="309"/>
      <c r="EE7" s="309"/>
      <c r="EF7" s="309"/>
      <c r="EG7" s="309"/>
      <c r="EH7" s="309"/>
      <c r="EI7" s="309"/>
      <c r="EJ7" s="309"/>
      <c r="EK7" s="309"/>
      <c r="EL7" s="309"/>
      <c r="EM7" s="309"/>
      <c r="EN7" s="309"/>
      <c r="EO7" s="309"/>
      <c r="EP7" s="309"/>
      <c r="EQ7" s="309"/>
      <c r="ER7" s="309"/>
      <c r="ES7" s="309"/>
      <c r="ET7" s="309"/>
      <c r="EU7" s="309"/>
      <c r="EV7" s="309"/>
      <c r="EW7" s="309"/>
      <c r="EX7" s="309"/>
      <c r="EY7" s="309"/>
      <c r="EZ7" s="309"/>
      <c r="FA7" s="309"/>
      <c r="FB7" s="309"/>
      <c r="FC7" s="309"/>
      <c r="FD7" s="309"/>
      <c r="FE7" s="309"/>
      <c r="FF7" s="309"/>
      <c r="FG7" s="309"/>
      <c r="FH7" s="309"/>
      <c r="FI7" s="309"/>
      <c r="FJ7" s="309"/>
      <c r="FK7" s="309"/>
      <c r="FL7" s="309"/>
      <c r="FM7" s="309"/>
      <c r="FN7" s="309"/>
      <c r="FO7" s="309"/>
      <c r="FP7" s="309"/>
      <c r="FQ7" s="309"/>
      <c r="FR7" s="309"/>
      <c r="FS7" s="309"/>
      <c r="FT7" s="309"/>
      <c r="FU7" s="309"/>
      <c r="FV7" s="309"/>
      <c r="FW7" s="309"/>
      <c r="FX7" s="309"/>
      <c r="FY7" s="309"/>
      <c r="FZ7" s="309"/>
      <c r="GA7" s="309"/>
      <c r="GB7" s="309"/>
      <c r="GC7" s="309"/>
      <c r="GD7" s="309"/>
      <c r="GE7" s="309"/>
      <c r="GF7" s="309"/>
      <c r="GG7" s="309"/>
      <c r="GH7" s="309"/>
      <c r="GI7" s="309"/>
      <c r="GJ7" s="309"/>
      <c r="GK7" s="309"/>
      <c r="GL7" s="309"/>
      <c r="GM7" s="309"/>
      <c r="GN7" s="309"/>
      <c r="GO7" s="309"/>
      <c r="GP7" s="309"/>
      <c r="GQ7" s="309"/>
      <c r="GR7" s="309"/>
      <c r="GS7" s="309"/>
      <c r="GT7" s="309"/>
      <c r="GU7" s="309"/>
      <c r="GV7" s="309"/>
      <c r="GW7" s="309"/>
      <c r="GX7" s="309"/>
      <c r="GY7" s="309"/>
      <c r="GZ7" s="309"/>
      <c r="HA7" s="309"/>
      <c r="HB7" s="309"/>
      <c r="HC7" s="309"/>
      <c r="HD7" s="309"/>
      <c r="HE7" s="309"/>
      <c r="HF7" s="309"/>
      <c r="HG7" s="309"/>
      <c r="HH7" s="309"/>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row>
    <row r="8" spans="1:243" ht="21.95" customHeight="1">
      <c r="A8" s="308" t="s">
        <v>233</v>
      </c>
      <c r="B8" s="323"/>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c r="GC8" s="309"/>
      <c r="GD8" s="309"/>
      <c r="GE8" s="309"/>
      <c r="GF8" s="309"/>
      <c r="GG8" s="309"/>
      <c r="GH8" s="309"/>
      <c r="GI8" s="309"/>
      <c r="GJ8" s="309"/>
      <c r="GK8" s="309"/>
      <c r="GL8" s="309"/>
      <c r="GM8" s="309"/>
      <c r="GN8" s="309"/>
      <c r="GO8" s="309"/>
      <c r="GP8" s="309"/>
      <c r="GQ8" s="309"/>
      <c r="GR8" s="309"/>
      <c r="GS8" s="309"/>
      <c r="GT8" s="309"/>
      <c r="GU8" s="309"/>
      <c r="GV8" s="309"/>
      <c r="GW8" s="309"/>
      <c r="GX8" s="309"/>
      <c r="GY8" s="309"/>
      <c r="GZ8" s="309"/>
      <c r="HA8" s="309"/>
      <c r="HB8" s="309"/>
      <c r="HC8" s="309"/>
      <c r="HD8" s="309"/>
      <c r="HE8" s="309"/>
      <c r="HF8" s="309"/>
      <c r="HG8" s="309"/>
      <c r="HH8" s="309"/>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row>
    <row r="9" spans="1:243" ht="21.95" customHeight="1">
      <c r="A9" s="308" t="s">
        <v>234</v>
      </c>
      <c r="B9" s="323"/>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09"/>
      <c r="FE9" s="309"/>
      <c r="FF9" s="309"/>
      <c r="FG9" s="309"/>
      <c r="FH9" s="309"/>
      <c r="FI9" s="309"/>
      <c r="FJ9" s="309"/>
      <c r="FK9" s="309"/>
      <c r="FL9" s="309"/>
      <c r="FM9" s="309"/>
      <c r="FN9" s="309"/>
      <c r="FO9" s="309"/>
      <c r="FP9" s="309"/>
      <c r="FQ9" s="309"/>
      <c r="FR9" s="309"/>
      <c r="FS9" s="309"/>
      <c r="FT9" s="309"/>
      <c r="FU9" s="309"/>
      <c r="FV9" s="309"/>
      <c r="FW9" s="309"/>
      <c r="FX9" s="309"/>
      <c r="FY9" s="309"/>
      <c r="FZ9" s="309"/>
      <c r="GA9" s="309"/>
      <c r="GB9" s="309"/>
      <c r="GC9" s="309"/>
      <c r="GD9" s="309"/>
      <c r="GE9" s="309"/>
      <c r="GF9" s="309"/>
      <c r="GG9" s="309"/>
      <c r="GH9" s="309"/>
      <c r="GI9" s="309"/>
      <c r="GJ9" s="309"/>
      <c r="GK9" s="309"/>
      <c r="GL9" s="309"/>
      <c r="GM9" s="309"/>
      <c r="GN9" s="309"/>
      <c r="GO9" s="309"/>
      <c r="GP9" s="309"/>
      <c r="GQ9" s="309"/>
      <c r="GR9" s="309"/>
      <c r="GS9" s="309"/>
      <c r="GT9" s="309"/>
      <c r="GU9" s="309"/>
      <c r="GV9" s="309"/>
      <c r="GW9" s="309"/>
      <c r="GX9" s="309"/>
      <c r="GY9" s="309"/>
      <c r="GZ9" s="309"/>
      <c r="HA9" s="309"/>
      <c r="HB9" s="309"/>
      <c r="HC9" s="309"/>
      <c r="HD9" s="309"/>
      <c r="HE9" s="309"/>
      <c r="HF9" s="309"/>
      <c r="HG9" s="309"/>
      <c r="HH9" s="309"/>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row>
    <row r="10" spans="1:243" ht="21.95" customHeight="1">
      <c r="A10" s="321" t="s">
        <v>235</v>
      </c>
      <c r="B10" s="323"/>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c r="EJ10" s="309"/>
      <c r="EK10" s="309"/>
      <c r="EL10" s="309"/>
      <c r="EM10" s="309"/>
      <c r="EN10" s="309"/>
      <c r="EO10" s="309"/>
      <c r="EP10" s="309"/>
      <c r="EQ10" s="309"/>
      <c r="ER10" s="309"/>
      <c r="ES10" s="309"/>
      <c r="ET10" s="309"/>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09"/>
      <c r="FR10" s="309"/>
      <c r="FS10" s="309"/>
      <c r="FT10" s="309"/>
      <c r="FU10" s="309"/>
      <c r="FV10" s="309"/>
      <c r="FW10" s="309"/>
      <c r="FX10" s="309"/>
      <c r="FY10" s="309"/>
      <c r="FZ10" s="309"/>
      <c r="GA10" s="309"/>
      <c r="GB10" s="309"/>
      <c r="GC10" s="309"/>
      <c r="GD10" s="309"/>
      <c r="GE10" s="309"/>
      <c r="GF10" s="309"/>
      <c r="GG10" s="309"/>
      <c r="GH10" s="309"/>
      <c r="GI10" s="309"/>
      <c r="GJ10" s="309"/>
      <c r="GK10" s="309"/>
      <c r="GL10" s="309"/>
      <c r="GM10" s="309"/>
      <c r="GN10" s="309"/>
      <c r="GO10" s="309"/>
      <c r="GP10" s="309"/>
      <c r="GQ10" s="309"/>
      <c r="GR10" s="309"/>
      <c r="GS10" s="309"/>
      <c r="GT10" s="309"/>
      <c r="GU10" s="309"/>
      <c r="GV10" s="309"/>
      <c r="GW10" s="309"/>
      <c r="GX10" s="309"/>
      <c r="GY10" s="309"/>
      <c r="GZ10" s="309"/>
      <c r="HA10" s="309"/>
      <c r="HB10" s="309"/>
      <c r="HC10" s="309"/>
      <c r="HD10" s="309"/>
      <c r="HE10" s="309"/>
      <c r="HF10" s="309"/>
      <c r="HG10" s="309"/>
      <c r="HH10" s="309"/>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row>
    <row r="11" spans="1:243" ht="21.95" customHeight="1">
      <c r="A11" s="309" t="s">
        <v>236</v>
      </c>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09"/>
      <c r="FR11" s="309"/>
      <c r="FS11" s="309"/>
      <c r="FT11" s="309"/>
      <c r="FU11" s="309"/>
      <c r="FV11" s="309"/>
      <c r="FW11" s="309"/>
      <c r="FX11" s="309"/>
      <c r="FY11" s="309"/>
      <c r="FZ11" s="309"/>
      <c r="GA11" s="309"/>
      <c r="GB11" s="309"/>
      <c r="GC11" s="309"/>
      <c r="GD11" s="309"/>
      <c r="GE11" s="309"/>
      <c r="GF11" s="309"/>
      <c r="GG11" s="309"/>
      <c r="GH11" s="309"/>
      <c r="GI11" s="309"/>
      <c r="GJ11" s="309"/>
      <c r="GK11" s="309"/>
      <c r="GL11" s="309"/>
      <c r="GM11" s="309"/>
      <c r="GN11" s="309"/>
      <c r="GO11" s="309"/>
      <c r="GP11" s="309"/>
      <c r="GQ11" s="309"/>
      <c r="GR11" s="309"/>
      <c r="GS11" s="309"/>
      <c r="GT11" s="309"/>
      <c r="GU11" s="309"/>
      <c r="GV11" s="309"/>
      <c r="GW11" s="309"/>
      <c r="GX11" s="309"/>
      <c r="GY11" s="309"/>
      <c r="GZ11" s="309"/>
      <c r="HA11" s="309"/>
      <c r="HB11" s="309"/>
      <c r="HC11" s="309"/>
      <c r="HD11" s="309"/>
      <c r="HE11" s="309"/>
      <c r="HF11" s="309"/>
      <c r="HG11" s="309"/>
      <c r="HH11" s="309"/>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row>
    <row r="12" spans="1:243" ht="15.75">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09"/>
      <c r="FR12" s="309"/>
      <c r="FS12" s="309"/>
      <c r="FT12" s="309"/>
      <c r="FU12" s="309"/>
      <c r="FV12" s="309"/>
      <c r="FW12" s="309"/>
      <c r="FX12" s="309"/>
      <c r="FY12" s="309"/>
      <c r="FZ12" s="309"/>
      <c r="GA12" s="309"/>
      <c r="GB12" s="309"/>
      <c r="GC12" s="309"/>
      <c r="GD12" s="309"/>
      <c r="GE12" s="309"/>
      <c r="GF12" s="309"/>
      <c r="GG12" s="309"/>
      <c r="GH12" s="309"/>
      <c r="GI12" s="309"/>
      <c r="GJ12" s="309"/>
      <c r="GK12" s="309"/>
      <c r="GL12" s="309"/>
      <c r="GM12" s="309"/>
      <c r="GN12" s="309"/>
      <c r="GO12" s="309"/>
      <c r="GP12" s="309"/>
      <c r="GQ12" s="309"/>
      <c r="GR12" s="309"/>
      <c r="GS12" s="309"/>
      <c r="GT12" s="309"/>
      <c r="GU12" s="309"/>
      <c r="GV12" s="309"/>
      <c r="GW12" s="309"/>
      <c r="GX12" s="309"/>
      <c r="GY12" s="309"/>
      <c r="GZ12" s="309"/>
      <c r="HA12" s="309"/>
      <c r="HB12" s="309"/>
      <c r="HC12" s="309"/>
      <c r="HD12" s="309"/>
      <c r="HE12" s="309"/>
      <c r="HF12" s="309"/>
      <c r="HG12" s="309"/>
      <c r="HH12" s="309"/>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row>
    <row r="13" spans="1:243" ht="15.75">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09"/>
      <c r="FR13" s="309"/>
      <c r="FS13" s="309"/>
      <c r="FT13" s="309"/>
      <c r="FU13" s="309"/>
      <c r="FV13" s="309"/>
      <c r="FW13" s="309"/>
      <c r="FX13" s="309"/>
      <c r="FY13" s="309"/>
      <c r="FZ13" s="309"/>
      <c r="GA13" s="309"/>
      <c r="GB13" s="309"/>
      <c r="GC13" s="309"/>
      <c r="GD13" s="309"/>
      <c r="GE13" s="309"/>
      <c r="GF13" s="309"/>
      <c r="GG13" s="309"/>
      <c r="GH13" s="309"/>
      <c r="GI13" s="309"/>
      <c r="GJ13" s="309"/>
      <c r="GK13" s="309"/>
      <c r="GL13" s="309"/>
      <c r="GM13" s="309"/>
      <c r="GN13" s="309"/>
      <c r="GO13" s="309"/>
      <c r="GP13" s="309"/>
      <c r="GQ13" s="309"/>
      <c r="GR13" s="309"/>
      <c r="GS13" s="309"/>
      <c r="GT13" s="309"/>
      <c r="GU13" s="309"/>
      <c r="GV13" s="309"/>
      <c r="GW13" s="309"/>
      <c r="GX13" s="309"/>
      <c r="GY13" s="309"/>
      <c r="GZ13" s="309"/>
      <c r="HA13" s="309"/>
      <c r="HB13" s="309"/>
      <c r="HC13" s="309"/>
      <c r="HD13" s="309"/>
      <c r="HE13" s="309"/>
      <c r="HF13" s="309"/>
      <c r="HG13" s="309"/>
      <c r="HH13" s="309"/>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row>
    <row r="14" spans="1:243" ht="15.75">
      <c r="A14" s="309"/>
      <c r="B14" s="309"/>
      <c r="C14" s="309"/>
      <c r="D14" s="310"/>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09"/>
      <c r="FB14" s="309"/>
      <c r="FC14" s="309"/>
      <c r="FD14" s="309"/>
      <c r="FE14" s="309"/>
      <c r="FF14" s="309"/>
      <c r="FG14" s="309"/>
      <c r="FH14" s="309"/>
      <c r="FI14" s="309"/>
      <c r="FJ14" s="309"/>
      <c r="FK14" s="309"/>
      <c r="FL14" s="309"/>
      <c r="FM14" s="309"/>
      <c r="FN14" s="309"/>
      <c r="FO14" s="309"/>
      <c r="FP14" s="309"/>
      <c r="FQ14" s="309"/>
      <c r="FR14" s="309"/>
      <c r="FS14" s="309"/>
      <c r="FT14" s="309"/>
      <c r="FU14" s="309"/>
      <c r="FV14" s="309"/>
      <c r="FW14" s="309"/>
      <c r="FX14" s="309"/>
      <c r="FY14" s="309"/>
      <c r="FZ14" s="309"/>
      <c r="GA14" s="309"/>
      <c r="GB14" s="309"/>
      <c r="GC14" s="309"/>
      <c r="GD14" s="309"/>
      <c r="GE14" s="309"/>
      <c r="GF14" s="309"/>
      <c r="GG14" s="309"/>
      <c r="GH14" s="309"/>
      <c r="GI14" s="309"/>
      <c r="GJ14" s="309"/>
      <c r="GK14" s="309"/>
      <c r="GL14" s="309"/>
      <c r="GM14" s="309"/>
      <c r="GN14" s="309"/>
      <c r="GO14" s="309"/>
      <c r="GP14" s="309"/>
      <c r="GQ14" s="309"/>
      <c r="GR14" s="309"/>
      <c r="GS14" s="309"/>
      <c r="GT14" s="309"/>
      <c r="GU14" s="309"/>
      <c r="GV14" s="309"/>
      <c r="GW14" s="309"/>
      <c r="GX14" s="309"/>
      <c r="GY14" s="309"/>
      <c r="GZ14" s="309"/>
      <c r="HA14" s="309"/>
      <c r="HB14" s="309"/>
      <c r="HC14" s="309"/>
      <c r="HD14" s="309"/>
      <c r="HE14" s="309"/>
      <c r="HF14" s="309"/>
      <c r="HG14" s="309"/>
      <c r="HH14" s="309"/>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row>
    <row r="15" spans="1:243" ht="15.75">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09"/>
      <c r="EZ15" s="309"/>
      <c r="FA15" s="309"/>
      <c r="FB15" s="309"/>
      <c r="FC15" s="309"/>
      <c r="FD15" s="309"/>
      <c r="FE15" s="309"/>
      <c r="FF15" s="309"/>
      <c r="FG15" s="309"/>
      <c r="FH15" s="309"/>
      <c r="FI15" s="309"/>
      <c r="FJ15" s="309"/>
      <c r="FK15" s="309"/>
      <c r="FL15" s="309"/>
      <c r="FM15" s="309"/>
      <c r="FN15" s="309"/>
      <c r="FO15" s="309"/>
      <c r="FP15" s="309"/>
      <c r="FQ15" s="309"/>
      <c r="FR15" s="309"/>
      <c r="FS15" s="309"/>
      <c r="FT15" s="309"/>
      <c r="FU15" s="309"/>
      <c r="FV15" s="309"/>
      <c r="FW15" s="309"/>
      <c r="FX15" s="309"/>
      <c r="FY15" s="309"/>
      <c r="FZ15" s="309"/>
      <c r="GA15" s="309"/>
      <c r="GB15" s="309"/>
      <c r="GC15" s="309"/>
      <c r="GD15" s="309"/>
      <c r="GE15" s="309"/>
      <c r="GF15" s="309"/>
      <c r="GG15" s="309"/>
      <c r="GH15" s="309"/>
      <c r="GI15" s="309"/>
      <c r="GJ15" s="309"/>
      <c r="GK15" s="309"/>
      <c r="GL15" s="309"/>
      <c r="GM15" s="309"/>
      <c r="GN15" s="309"/>
      <c r="GO15" s="309"/>
      <c r="GP15" s="309"/>
      <c r="GQ15" s="309"/>
      <c r="GR15" s="309"/>
      <c r="GS15" s="309"/>
      <c r="GT15" s="309"/>
      <c r="GU15" s="309"/>
      <c r="GV15" s="309"/>
      <c r="GW15" s="309"/>
      <c r="GX15" s="309"/>
      <c r="GY15" s="309"/>
      <c r="GZ15" s="309"/>
      <c r="HA15" s="309"/>
      <c r="HB15" s="309"/>
      <c r="HC15" s="309"/>
      <c r="HD15" s="309"/>
      <c r="HE15" s="309"/>
      <c r="HF15" s="309"/>
      <c r="HG15" s="309"/>
      <c r="HH15" s="309"/>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row>
    <row r="16" spans="1:243" ht="15.75">
      <c r="A16" s="309"/>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09"/>
      <c r="EZ16" s="309"/>
      <c r="FA16" s="309"/>
      <c r="FB16" s="309"/>
      <c r="FC16" s="309"/>
      <c r="FD16" s="309"/>
      <c r="FE16" s="309"/>
      <c r="FF16" s="309"/>
      <c r="FG16" s="309"/>
      <c r="FH16" s="309"/>
      <c r="FI16" s="309"/>
      <c r="FJ16" s="309"/>
      <c r="FK16" s="309"/>
      <c r="FL16" s="309"/>
      <c r="FM16" s="309"/>
      <c r="FN16" s="309"/>
      <c r="FO16" s="309"/>
      <c r="FP16" s="309"/>
      <c r="FQ16" s="309"/>
      <c r="FR16" s="309"/>
      <c r="FS16" s="309"/>
      <c r="FT16" s="309"/>
      <c r="FU16" s="309"/>
      <c r="FV16" s="309"/>
      <c r="FW16" s="309"/>
      <c r="FX16" s="309"/>
      <c r="FY16" s="309"/>
      <c r="FZ16" s="309"/>
      <c r="GA16" s="309"/>
      <c r="GB16" s="309"/>
      <c r="GC16" s="309"/>
      <c r="GD16" s="309"/>
      <c r="GE16" s="309"/>
      <c r="GF16" s="309"/>
      <c r="GG16" s="309"/>
      <c r="GH16" s="309"/>
      <c r="GI16" s="309"/>
      <c r="GJ16" s="309"/>
      <c r="GK16" s="309"/>
      <c r="GL16" s="309"/>
      <c r="GM16" s="309"/>
      <c r="GN16" s="309"/>
      <c r="GO16" s="309"/>
      <c r="GP16" s="309"/>
      <c r="GQ16" s="309"/>
      <c r="GR16" s="309"/>
      <c r="GS16" s="309"/>
      <c r="GT16" s="309"/>
      <c r="GU16" s="309"/>
      <c r="GV16" s="309"/>
      <c r="GW16" s="309"/>
      <c r="GX16" s="309"/>
      <c r="GY16" s="309"/>
      <c r="GZ16" s="309"/>
      <c r="HA16" s="309"/>
      <c r="HB16" s="309"/>
      <c r="HC16" s="309"/>
      <c r="HD16" s="309"/>
      <c r="HE16" s="309"/>
      <c r="HF16" s="309"/>
      <c r="HG16" s="309"/>
      <c r="HH16" s="309"/>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row>
    <row r="17" spans="1:243" ht="15.75">
      <c r="A17" s="309"/>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09"/>
      <c r="DR17" s="309"/>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09"/>
      <c r="EZ17" s="309"/>
      <c r="FA17" s="309"/>
      <c r="FB17" s="309"/>
      <c r="FC17" s="309"/>
      <c r="FD17" s="309"/>
      <c r="FE17" s="309"/>
      <c r="FF17" s="309"/>
      <c r="FG17" s="309"/>
      <c r="FH17" s="309"/>
      <c r="FI17" s="309"/>
      <c r="FJ17" s="309"/>
      <c r="FK17" s="309"/>
      <c r="FL17" s="309"/>
      <c r="FM17" s="309"/>
      <c r="FN17" s="309"/>
      <c r="FO17" s="309"/>
      <c r="FP17" s="309"/>
      <c r="FQ17" s="309"/>
      <c r="FR17" s="309"/>
      <c r="FS17" s="309"/>
      <c r="FT17" s="309"/>
      <c r="FU17" s="309"/>
      <c r="FV17" s="309"/>
      <c r="FW17" s="309"/>
      <c r="FX17" s="309"/>
      <c r="FY17" s="309"/>
      <c r="FZ17" s="309"/>
      <c r="GA17" s="309"/>
      <c r="GB17" s="309"/>
      <c r="GC17" s="309"/>
      <c r="GD17" s="309"/>
      <c r="GE17" s="309"/>
      <c r="GF17" s="309"/>
      <c r="GG17" s="309"/>
      <c r="GH17" s="309"/>
      <c r="GI17" s="309"/>
      <c r="GJ17" s="309"/>
      <c r="GK17" s="309"/>
      <c r="GL17" s="309"/>
      <c r="GM17" s="309"/>
      <c r="GN17" s="309"/>
      <c r="GO17" s="309"/>
      <c r="GP17" s="309"/>
      <c r="GQ17" s="309"/>
      <c r="GR17" s="309"/>
      <c r="GS17" s="309"/>
      <c r="GT17" s="309"/>
      <c r="GU17" s="309"/>
      <c r="GV17" s="309"/>
      <c r="GW17" s="309"/>
      <c r="GX17" s="309"/>
      <c r="GY17" s="309"/>
      <c r="GZ17" s="309"/>
      <c r="HA17" s="309"/>
      <c r="HB17" s="309"/>
      <c r="HC17" s="309"/>
      <c r="HD17" s="309"/>
      <c r="HE17" s="309"/>
      <c r="HF17" s="309"/>
      <c r="HG17" s="309"/>
      <c r="HH17" s="309"/>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row>
    <row r="18" spans="1:243" ht="15.75">
      <c r="A18" s="309"/>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09"/>
      <c r="EZ18" s="309"/>
      <c r="FA18" s="309"/>
      <c r="FB18" s="309"/>
      <c r="FC18" s="309"/>
      <c r="FD18" s="309"/>
      <c r="FE18" s="309"/>
      <c r="FF18" s="309"/>
      <c r="FG18" s="309"/>
      <c r="FH18" s="309"/>
      <c r="FI18" s="309"/>
      <c r="FJ18" s="309"/>
      <c r="FK18" s="309"/>
      <c r="FL18" s="309"/>
      <c r="FM18" s="309"/>
      <c r="FN18" s="309"/>
      <c r="FO18" s="309"/>
      <c r="FP18" s="309"/>
      <c r="FQ18" s="309"/>
      <c r="FR18" s="309"/>
      <c r="FS18" s="309"/>
      <c r="FT18" s="309"/>
      <c r="FU18" s="309"/>
      <c r="FV18" s="309"/>
      <c r="FW18" s="309"/>
      <c r="FX18" s="309"/>
      <c r="FY18" s="309"/>
      <c r="FZ18" s="309"/>
      <c r="GA18" s="309"/>
      <c r="GB18" s="309"/>
      <c r="GC18" s="309"/>
      <c r="GD18" s="309"/>
      <c r="GE18" s="309"/>
      <c r="GF18" s="309"/>
      <c r="GG18" s="309"/>
      <c r="GH18" s="309"/>
      <c r="GI18" s="309"/>
      <c r="GJ18" s="309"/>
      <c r="GK18" s="309"/>
      <c r="GL18" s="309"/>
      <c r="GM18" s="309"/>
      <c r="GN18" s="309"/>
      <c r="GO18" s="309"/>
      <c r="GP18" s="309"/>
      <c r="GQ18" s="309"/>
      <c r="GR18" s="309"/>
      <c r="GS18" s="309"/>
      <c r="GT18" s="309"/>
      <c r="GU18" s="309"/>
      <c r="GV18" s="309"/>
      <c r="GW18" s="309"/>
      <c r="GX18" s="309"/>
      <c r="GY18" s="309"/>
      <c r="GZ18" s="309"/>
      <c r="HA18" s="309"/>
      <c r="HB18" s="309"/>
      <c r="HC18" s="309"/>
      <c r="HD18" s="309"/>
      <c r="HE18" s="309"/>
      <c r="HF18" s="309"/>
      <c r="HG18" s="309"/>
      <c r="HH18" s="309"/>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row>
    <row r="19" spans="1:243" ht="15.75">
      <c r="A19" s="309"/>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09"/>
      <c r="EZ19" s="309"/>
      <c r="FA19" s="309"/>
      <c r="FB19" s="309"/>
      <c r="FC19" s="309"/>
      <c r="FD19" s="309"/>
      <c r="FE19" s="309"/>
      <c r="FF19" s="309"/>
      <c r="FG19" s="309"/>
      <c r="FH19" s="309"/>
      <c r="FI19" s="309"/>
      <c r="FJ19" s="309"/>
      <c r="FK19" s="309"/>
      <c r="FL19" s="309"/>
      <c r="FM19" s="309"/>
      <c r="FN19" s="309"/>
      <c r="FO19" s="309"/>
      <c r="FP19" s="309"/>
      <c r="FQ19" s="309"/>
      <c r="FR19" s="309"/>
      <c r="FS19" s="309"/>
      <c r="FT19" s="309"/>
      <c r="FU19" s="309"/>
      <c r="FV19" s="309"/>
      <c r="FW19" s="309"/>
      <c r="FX19" s="309"/>
      <c r="FY19" s="309"/>
      <c r="FZ19" s="309"/>
      <c r="GA19" s="309"/>
      <c r="GB19" s="309"/>
      <c r="GC19" s="309"/>
      <c r="GD19" s="309"/>
      <c r="GE19" s="309"/>
      <c r="GF19" s="309"/>
      <c r="GG19" s="309"/>
      <c r="GH19" s="309"/>
      <c r="GI19" s="309"/>
      <c r="GJ19" s="309"/>
      <c r="GK19" s="309"/>
      <c r="GL19" s="309"/>
      <c r="GM19" s="309"/>
      <c r="GN19" s="309"/>
      <c r="GO19" s="309"/>
      <c r="GP19" s="309"/>
      <c r="GQ19" s="309"/>
      <c r="GR19" s="309"/>
      <c r="GS19" s="309"/>
      <c r="GT19" s="309"/>
      <c r="GU19" s="309"/>
      <c r="GV19" s="309"/>
      <c r="GW19" s="309"/>
      <c r="GX19" s="309"/>
      <c r="GY19" s="309"/>
      <c r="GZ19" s="309"/>
      <c r="HA19" s="309"/>
      <c r="HB19" s="309"/>
      <c r="HC19" s="309"/>
      <c r="HD19" s="309"/>
      <c r="HE19" s="309"/>
      <c r="HF19" s="309"/>
      <c r="HG19" s="309"/>
      <c r="HH19" s="309"/>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row>
    <row r="20" spans="1:243" ht="15.75">
      <c r="A20" s="309"/>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09"/>
      <c r="EZ20" s="309"/>
      <c r="FA20" s="309"/>
      <c r="FB20" s="309"/>
      <c r="FC20" s="309"/>
      <c r="FD20" s="309"/>
      <c r="FE20" s="309"/>
      <c r="FF20" s="309"/>
      <c r="FG20" s="309"/>
      <c r="FH20" s="309"/>
      <c r="FI20" s="309"/>
      <c r="FJ20" s="309"/>
      <c r="FK20" s="309"/>
      <c r="FL20" s="309"/>
      <c r="FM20" s="309"/>
      <c r="FN20" s="309"/>
      <c r="FO20" s="309"/>
      <c r="FP20" s="309"/>
      <c r="FQ20" s="309"/>
      <c r="FR20" s="309"/>
      <c r="FS20" s="309"/>
      <c r="FT20" s="309"/>
      <c r="FU20" s="309"/>
      <c r="FV20" s="309"/>
      <c r="FW20" s="309"/>
      <c r="FX20" s="309"/>
      <c r="FY20" s="309"/>
      <c r="FZ20" s="309"/>
      <c r="GA20" s="309"/>
      <c r="GB20" s="309"/>
      <c r="GC20" s="309"/>
      <c r="GD20" s="309"/>
      <c r="GE20" s="309"/>
      <c r="GF20" s="309"/>
      <c r="GG20" s="309"/>
      <c r="GH20" s="309"/>
      <c r="GI20" s="309"/>
      <c r="GJ20" s="309"/>
      <c r="GK20" s="309"/>
      <c r="GL20" s="309"/>
      <c r="GM20" s="309"/>
      <c r="GN20" s="309"/>
      <c r="GO20" s="309"/>
      <c r="GP20" s="309"/>
      <c r="GQ20" s="309"/>
      <c r="GR20" s="309"/>
      <c r="GS20" s="309"/>
      <c r="GT20" s="309"/>
      <c r="GU20" s="309"/>
      <c r="GV20" s="309"/>
      <c r="GW20" s="309"/>
      <c r="GX20" s="309"/>
      <c r="GY20" s="309"/>
      <c r="GZ20" s="309"/>
      <c r="HA20" s="309"/>
      <c r="HB20" s="309"/>
      <c r="HC20" s="309"/>
      <c r="HD20" s="309"/>
      <c r="HE20" s="309"/>
      <c r="HF20" s="309"/>
      <c r="HG20" s="309"/>
      <c r="HH20" s="309"/>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row>
    <row r="21" spans="1:243" ht="15.75">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row>
    <row r="22" spans="1:243" ht="15.75">
      <c r="A22" s="309"/>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09"/>
      <c r="EZ22" s="309"/>
      <c r="FA22" s="309"/>
      <c r="FB22" s="309"/>
      <c r="FC22" s="309"/>
      <c r="FD22" s="309"/>
      <c r="FE22" s="309"/>
      <c r="FF22" s="309"/>
      <c r="FG22" s="309"/>
      <c r="FH22" s="309"/>
      <c r="FI22" s="309"/>
      <c r="FJ22" s="309"/>
      <c r="FK22" s="309"/>
      <c r="FL22" s="309"/>
      <c r="FM22" s="309"/>
      <c r="FN22" s="309"/>
      <c r="FO22" s="309"/>
      <c r="FP22" s="309"/>
      <c r="FQ22" s="309"/>
      <c r="FR22" s="309"/>
      <c r="FS22" s="309"/>
      <c r="FT22" s="309"/>
      <c r="FU22" s="309"/>
      <c r="FV22" s="309"/>
      <c r="FW22" s="309"/>
      <c r="FX22" s="309"/>
      <c r="FY22" s="309"/>
      <c r="FZ22" s="309"/>
      <c r="GA22" s="309"/>
      <c r="GB22" s="309"/>
      <c r="GC22" s="309"/>
      <c r="GD22" s="309"/>
      <c r="GE22" s="309"/>
      <c r="GF22" s="309"/>
      <c r="GG22" s="309"/>
      <c r="GH22" s="309"/>
      <c r="GI22" s="309"/>
      <c r="GJ22" s="309"/>
      <c r="GK22" s="309"/>
      <c r="GL22" s="309"/>
      <c r="GM22" s="309"/>
      <c r="GN22" s="309"/>
      <c r="GO22" s="309"/>
      <c r="GP22" s="309"/>
      <c r="GQ22" s="309"/>
      <c r="GR22" s="309"/>
      <c r="GS22" s="309"/>
      <c r="GT22" s="309"/>
      <c r="GU22" s="309"/>
      <c r="GV22" s="309"/>
      <c r="GW22" s="309"/>
      <c r="GX22" s="309"/>
      <c r="GY22" s="309"/>
      <c r="GZ22" s="309"/>
      <c r="HA22" s="309"/>
      <c r="HB22" s="309"/>
      <c r="HC22" s="309"/>
      <c r="HD22" s="309"/>
      <c r="HE22" s="309"/>
      <c r="HF22" s="309"/>
      <c r="HG22" s="309"/>
      <c r="HH22" s="309"/>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row>
    <row r="23" spans="1:243" ht="15.75">
      <c r="A23" s="309"/>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09"/>
      <c r="EZ23" s="309"/>
      <c r="FA23" s="309"/>
      <c r="FB23" s="309"/>
      <c r="FC23" s="309"/>
      <c r="FD23" s="309"/>
      <c r="FE23" s="309"/>
      <c r="FF23" s="309"/>
      <c r="FG23" s="309"/>
      <c r="FH23" s="309"/>
      <c r="FI23" s="309"/>
      <c r="FJ23" s="309"/>
      <c r="FK23" s="309"/>
      <c r="FL23" s="309"/>
      <c r="FM23" s="309"/>
      <c r="FN23" s="309"/>
      <c r="FO23" s="309"/>
      <c r="FP23" s="309"/>
      <c r="FQ23" s="309"/>
      <c r="FR23" s="309"/>
      <c r="FS23" s="309"/>
      <c r="FT23" s="309"/>
      <c r="FU23" s="309"/>
      <c r="FV23" s="309"/>
      <c r="FW23" s="309"/>
      <c r="FX23" s="309"/>
      <c r="FY23" s="309"/>
      <c r="FZ23" s="309"/>
      <c r="GA23" s="309"/>
      <c r="GB23" s="309"/>
      <c r="GC23" s="309"/>
      <c r="GD23" s="309"/>
      <c r="GE23" s="309"/>
      <c r="GF23" s="309"/>
      <c r="GG23" s="309"/>
      <c r="GH23" s="309"/>
      <c r="GI23" s="309"/>
      <c r="GJ23" s="309"/>
      <c r="GK23" s="309"/>
      <c r="GL23" s="309"/>
      <c r="GM23" s="309"/>
      <c r="GN23" s="309"/>
      <c r="GO23" s="309"/>
      <c r="GP23" s="309"/>
      <c r="GQ23" s="309"/>
      <c r="GR23" s="309"/>
      <c r="GS23" s="309"/>
      <c r="GT23" s="309"/>
      <c r="GU23" s="309"/>
      <c r="GV23" s="309"/>
      <c r="GW23" s="309"/>
      <c r="GX23" s="309"/>
      <c r="GY23" s="309"/>
      <c r="GZ23" s="309"/>
      <c r="HA23" s="309"/>
      <c r="HB23" s="309"/>
      <c r="HC23" s="309"/>
      <c r="HD23" s="309"/>
      <c r="HE23" s="309"/>
      <c r="HF23" s="309"/>
      <c r="HG23" s="309"/>
      <c r="HH23" s="309"/>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row>
    <row r="24" spans="1:243" ht="15.75">
      <c r="A24" s="309"/>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09"/>
      <c r="EZ24" s="309"/>
      <c r="FA24" s="309"/>
      <c r="FB24" s="309"/>
      <c r="FC24" s="309"/>
      <c r="FD24" s="309"/>
      <c r="FE24" s="309"/>
      <c r="FF24" s="309"/>
      <c r="FG24" s="309"/>
      <c r="FH24" s="309"/>
      <c r="FI24" s="309"/>
      <c r="FJ24" s="309"/>
      <c r="FK24" s="309"/>
      <c r="FL24" s="309"/>
      <c r="FM24" s="309"/>
      <c r="FN24" s="309"/>
      <c r="FO24" s="309"/>
      <c r="FP24" s="309"/>
      <c r="FQ24" s="309"/>
      <c r="FR24" s="309"/>
      <c r="FS24" s="309"/>
      <c r="FT24" s="309"/>
      <c r="FU24" s="309"/>
      <c r="FV24" s="309"/>
      <c r="FW24" s="309"/>
      <c r="FX24" s="309"/>
      <c r="FY24" s="309"/>
      <c r="FZ24" s="309"/>
      <c r="GA24" s="309"/>
      <c r="GB24" s="309"/>
      <c r="GC24" s="309"/>
      <c r="GD24" s="309"/>
      <c r="GE24" s="309"/>
      <c r="GF24" s="309"/>
      <c r="GG24" s="309"/>
      <c r="GH24" s="309"/>
      <c r="GI24" s="309"/>
      <c r="GJ24" s="309"/>
      <c r="GK24" s="309"/>
      <c r="GL24" s="309"/>
      <c r="GM24" s="309"/>
      <c r="GN24" s="309"/>
      <c r="GO24" s="309"/>
      <c r="GP24" s="309"/>
      <c r="GQ24" s="309"/>
      <c r="GR24" s="309"/>
      <c r="GS24" s="309"/>
      <c r="GT24" s="309"/>
      <c r="GU24" s="309"/>
      <c r="GV24" s="309"/>
      <c r="GW24" s="309"/>
      <c r="GX24" s="309"/>
      <c r="GY24" s="309"/>
      <c r="GZ24" s="309"/>
      <c r="HA24" s="309"/>
      <c r="HB24" s="309"/>
      <c r="HC24" s="309"/>
      <c r="HD24" s="309"/>
      <c r="HE24" s="309"/>
      <c r="HF24" s="309"/>
      <c r="HG24" s="309"/>
      <c r="HH24" s="309"/>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row>
    <row r="25" spans="1:243" ht="15.75">
      <c r="A25" s="309"/>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09"/>
      <c r="EZ25" s="309"/>
      <c r="FA25" s="309"/>
      <c r="FB25" s="309"/>
      <c r="FC25" s="309"/>
      <c r="FD25" s="309"/>
      <c r="FE25" s="309"/>
      <c r="FF25" s="309"/>
      <c r="FG25" s="309"/>
      <c r="FH25" s="309"/>
      <c r="FI25" s="309"/>
      <c r="FJ25" s="309"/>
      <c r="FK25" s="309"/>
      <c r="FL25" s="309"/>
      <c r="FM25" s="309"/>
      <c r="FN25" s="309"/>
      <c r="FO25" s="309"/>
      <c r="FP25" s="309"/>
      <c r="FQ25" s="309"/>
      <c r="FR25" s="309"/>
      <c r="FS25" s="309"/>
      <c r="FT25" s="309"/>
      <c r="FU25" s="309"/>
      <c r="FV25" s="309"/>
      <c r="FW25" s="309"/>
      <c r="FX25" s="309"/>
      <c r="FY25" s="309"/>
      <c r="FZ25" s="309"/>
      <c r="GA25" s="309"/>
      <c r="GB25" s="309"/>
      <c r="GC25" s="309"/>
      <c r="GD25" s="309"/>
      <c r="GE25" s="309"/>
      <c r="GF25" s="309"/>
      <c r="GG25" s="309"/>
      <c r="GH25" s="309"/>
      <c r="GI25" s="309"/>
      <c r="GJ25" s="309"/>
      <c r="GK25" s="309"/>
      <c r="GL25" s="309"/>
      <c r="GM25" s="309"/>
      <c r="GN25" s="309"/>
      <c r="GO25" s="309"/>
      <c r="GP25" s="309"/>
      <c r="GQ25" s="309"/>
      <c r="GR25" s="309"/>
      <c r="GS25" s="309"/>
      <c r="GT25" s="309"/>
      <c r="GU25" s="309"/>
      <c r="GV25" s="309"/>
      <c r="GW25" s="309"/>
      <c r="GX25" s="309"/>
      <c r="GY25" s="309"/>
      <c r="GZ25" s="309"/>
      <c r="HA25" s="309"/>
      <c r="HB25" s="309"/>
      <c r="HC25" s="309"/>
      <c r="HD25" s="309"/>
      <c r="HE25" s="309"/>
      <c r="HF25" s="309"/>
      <c r="HG25" s="309"/>
      <c r="HH25" s="309"/>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row>
    <row r="26" spans="1:243" ht="15.75">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09"/>
      <c r="DR26" s="309"/>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09"/>
      <c r="EZ26" s="309"/>
      <c r="FA26" s="309"/>
      <c r="FB26" s="309"/>
      <c r="FC26" s="309"/>
      <c r="FD26" s="309"/>
      <c r="FE26" s="309"/>
      <c r="FF26" s="309"/>
      <c r="FG26" s="309"/>
      <c r="FH26" s="309"/>
      <c r="FI26" s="309"/>
      <c r="FJ26" s="309"/>
      <c r="FK26" s="309"/>
      <c r="FL26" s="309"/>
      <c r="FM26" s="309"/>
      <c r="FN26" s="309"/>
      <c r="FO26" s="309"/>
      <c r="FP26" s="309"/>
      <c r="FQ26" s="309"/>
      <c r="FR26" s="309"/>
      <c r="FS26" s="309"/>
      <c r="FT26" s="309"/>
      <c r="FU26" s="309"/>
      <c r="FV26" s="309"/>
      <c r="FW26" s="309"/>
      <c r="FX26" s="309"/>
      <c r="FY26" s="309"/>
      <c r="FZ26" s="309"/>
      <c r="GA26" s="309"/>
      <c r="GB26" s="309"/>
      <c r="GC26" s="309"/>
      <c r="GD26" s="309"/>
      <c r="GE26" s="309"/>
      <c r="GF26" s="309"/>
      <c r="GG26" s="309"/>
      <c r="GH26" s="309"/>
      <c r="GI26" s="309"/>
      <c r="GJ26" s="309"/>
      <c r="GK26" s="309"/>
      <c r="GL26" s="309"/>
      <c r="GM26" s="309"/>
      <c r="GN26" s="309"/>
      <c r="GO26" s="309"/>
      <c r="GP26" s="309"/>
      <c r="GQ26" s="309"/>
      <c r="GR26" s="309"/>
      <c r="GS26" s="309"/>
      <c r="GT26" s="309"/>
      <c r="GU26" s="309"/>
      <c r="GV26" s="309"/>
      <c r="GW26" s="309"/>
      <c r="GX26" s="309"/>
      <c r="GY26" s="309"/>
      <c r="GZ26" s="309"/>
      <c r="HA26" s="309"/>
      <c r="HB26" s="309"/>
      <c r="HC26" s="309"/>
      <c r="HD26" s="309"/>
      <c r="HE26" s="309"/>
      <c r="HF26" s="309"/>
      <c r="HG26" s="309"/>
      <c r="HH26" s="309"/>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row>
    <row r="27" spans="1:243" ht="15.75">
      <c r="A27" s="309"/>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09"/>
      <c r="DR27" s="309"/>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09"/>
      <c r="EZ27" s="309"/>
      <c r="FA27" s="309"/>
      <c r="FB27" s="309"/>
      <c r="FC27" s="309"/>
      <c r="FD27" s="309"/>
      <c r="FE27" s="309"/>
      <c r="FF27" s="309"/>
      <c r="FG27" s="309"/>
      <c r="FH27" s="309"/>
      <c r="FI27" s="309"/>
      <c r="FJ27" s="309"/>
      <c r="FK27" s="309"/>
      <c r="FL27" s="309"/>
      <c r="FM27" s="309"/>
      <c r="FN27" s="309"/>
      <c r="FO27" s="309"/>
      <c r="FP27" s="309"/>
      <c r="FQ27" s="309"/>
      <c r="FR27" s="309"/>
      <c r="FS27" s="309"/>
      <c r="FT27" s="309"/>
      <c r="FU27" s="309"/>
      <c r="FV27" s="309"/>
      <c r="FW27" s="309"/>
      <c r="FX27" s="309"/>
      <c r="FY27" s="309"/>
      <c r="FZ27" s="309"/>
      <c r="GA27" s="309"/>
      <c r="GB27" s="309"/>
      <c r="GC27" s="309"/>
      <c r="GD27" s="309"/>
      <c r="GE27" s="309"/>
      <c r="GF27" s="309"/>
      <c r="GG27" s="309"/>
      <c r="GH27" s="309"/>
      <c r="GI27" s="309"/>
      <c r="GJ27" s="309"/>
      <c r="GK27" s="309"/>
      <c r="GL27" s="309"/>
      <c r="GM27" s="309"/>
      <c r="GN27" s="309"/>
      <c r="GO27" s="309"/>
      <c r="GP27" s="309"/>
      <c r="GQ27" s="309"/>
      <c r="GR27" s="309"/>
      <c r="GS27" s="309"/>
      <c r="GT27" s="309"/>
      <c r="GU27" s="309"/>
      <c r="GV27" s="309"/>
      <c r="GW27" s="309"/>
      <c r="GX27" s="309"/>
      <c r="GY27" s="309"/>
      <c r="GZ27" s="309"/>
      <c r="HA27" s="309"/>
      <c r="HB27" s="309"/>
      <c r="HC27" s="309"/>
      <c r="HD27" s="309"/>
      <c r="HE27" s="309"/>
      <c r="HF27" s="309"/>
      <c r="HG27" s="309"/>
      <c r="HH27" s="309"/>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row>
    <row r="28" spans="1:243" ht="15.75">
      <c r="A28" s="309"/>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09"/>
      <c r="EZ28" s="309"/>
      <c r="FA28" s="309"/>
      <c r="FB28" s="309"/>
      <c r="FC28" s="309"/>
      <c r="FD28" s="309"/>
      <c r="FE28" s="309"/>
      <c r="FF28" s="309"/>
      <c r="FG28" s="309"/>
      <c r="FH28" s="309"/>
      <c r="FI28" s="309"/>
      <c r="FJ28" s="309"/>
      <c r="FK28" s="309"/>
      <c r="FL28" s="309"/>
      <c r="FM28" s="309"/>
      <c r="FN28" s="309"/>
      <c r="FO28" s="309"/>
      <c r="FP28" s="309"/>
      <c r="FQ28" s="309"/>
      <c r="FR28" s="309"/>
      <c r="FS28" s="309"/>
      <c r="FT28" s="309"/>
      <c r="FU28" s="309"/>
      <c r="FV28" s="309"/>
      <c r="FW28" s="309"/>
      <c r="FX28" s="309"/>
      <c r="FY28" s="309"/>
      <c r="FZ28" s="309"/>
      <c r="GA28" s="309"/>
      <c r="GB28" s="309"/>
      <c r="GC28" s="309"/>
      <c r="GD28" s="309"/>
      <c r="GE28" s="309"/>
      <c r="GF28" s="309"/>
      <c r="GG28" s="309"/>
      <c r="GH28" s="309"/>
      <c r="GI28" s="309"/>
      <c r="GJ28" s="309"/>
      <c r="GK28" s="309"/>
      <c r="GL28" s="309"/>
      <c r="GM28" s="309"/>
      <c r="GN28" s="309"/>
      <c r="GO28" s="309"/>
      <c r="GP28" s="309"/>
      <c r="GQ28" s="309"/>
      <c r="GR28" s="309"/>
      <c r="GS28" s="309"/>
      <c r="GT28" s="309"/>
      <c r="GU28" s="309"/>
      <c r="GV28" s="309"/>
      <c r="GW28" s="309"/>
      <c r="GX28" s="309"/>
      <c r="GY28" s="309"/>
      <c r="GZ28" s="309"/>
      <c r="HA28" s="309"/>
      <c r="HB28" s="309"/>
      <c r="HC28" s="309"/>
      <c r="HD28" s="309"/>
      <c r="HE28" s="309"/>
      <c r="HF28" s="309"/>
      <c r="HG28" s="309"/>
      <c r="HH28" s="309"/>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row>
    <row r="29" spans="1:243" ht="15.75">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09"/>
      <c r="EZ29" s="309"/>
      <c r="FA29" s="309"/>
      <c r="FB29" s="309"/>
      <c r="FC29" s="309"/>
      <c r="FD29" s="309"/>
      <c r="FE29" s="309"/>
      <c r="FF29" s="309"/>
      <c r="FG29" s="309"/>
      <c r="FH29" s="309"/>
      <c r="FI29" s="309"/>
      <c r="FJ29" s="309"/>
      <c r="FK29" s="309"/>
      <c r="FL29" s="309"/>
      <c r="FM29" s="309"/>
      <c r="FN29" s="309"/>
      <c r="FO29" s="309"/>
      <c r="FP29" s="309"/>
      <c r="FQ29" s="309"/>
      <c r="FR29" s="309"/>
      <c r="FS29" s="309"/>
      <c r="FT29" s="309"/>
      <c r="FU29" s="309"/>
      <c r="FV29" s="309"/>
      <c r="FW29" s="309"/>
      <c r="FX29" s="309"/>
      <c r="FY29" s="309"/>
      <c r="FZ29" s="309"/>
      <c r="GA29" s="309"/>
      <c r="GB29" s="309"/>
      <c r="GC29" s="309"/>
      <c r="GD29" s="309"/>
      <c r="GE29" s="309"/>
      <c r="GF29" s="309"/>
      <c r="GG29" s="309"/>
      <c r="GH29" s="309"/>
      <c r="GI29" s="309"/>
      <c r="GJ29" s="309"/>
      <c r="GK29" s="309"/>
      <c r="GL29" s="309"/>
      <c r="GM29" s="309"/>
      <c r="GN29" s="309"/>
      <c r="GO29" s="309"/>
      <c r="GP29" s="309"/>
      <c r="GQ29" s="309"/>
      <c r="GR29" s="309"/>
      <c r="GS29" s="309"/>
      <c r="GT29" s="309"/>
      <c r="GU29" s="309"/>
      <c r="GV29" s="309"/>
      <c r="GW29" s="309"/>
      <c r="GX29" s="309"/>
      <c r="GY29" s="309"/>
      <c r="GZ29" s="309"/>
      <c r="HA29" s="309"/>
      <c r="HB29" s="309"/>
      <c r="HC29" s="309"/>
      <c r="HD29" s="309"/>
      <c r="HE29" s="309"/>
      <c r="HF29" s="309"/>
      <c r="HG29" s="309"/>
      <c r="HH29" s="309"/>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row>
  </sheetData>
  <mergeCells count="1">
    <mergeCell ref="A2:B2"/>
  </mergeCells>
  <phoneticPr fontId="0" type="noConversion"/>
  <printOptions horizontalCentered="1"/>
  <pageMargins left="0.70866141732283505" right="0.70866141732283505" top="0.74803149606299202" bottom="0.74803149606299202" header="0.31496062992126" footer="0.31496062992126"/>
  <pageSetup paperSize="9" orientation="portrait" r:id="rId1"/>
  <colBreaks count="1" manualBreakCount="1">
    <brk id="4" max="42" man="1"/>
  </colBreaks>
</worksheet>
</file>

<file path=xl/worksheets/sheet8.xml><?xml version="1.0" encoding="utf-8"?>
<worksheet xmlns="http://schemas.openxmlformats.org/spreadsheetml/2006/main" xmlns:r="http://schemas.openxmlformats.org/officeDocument/2006/relationships">
  <sheetPr codeName="Sheet8"/>
  <dimension ref="A1:IS42"/>
  <sheetViews>
    <sheetView view="pageBreakPreview" workbookViewId="0">
      <selection activeCell="F10" sqref="F10"/>
    </sheetView>
  </sheetViews>
  <sheetFormatPr defaultColWidth="11.5" defaultRowHeight="15"/>
  <cols>
    <col min="1" max="1" width="45.5" style="300" customWidth="1"/>
    <col min="2" max="2" width="50.6640625" style="300" customWidth="1"/>
    <col min="3" max="16384" width="11.5" style="300"/>
  </cols>
  <sheetData>
    <row r="1" spans="1:253" ht="24" customHeight="1">
      <c r="A1" s="300" t="s">
        <v>237</v>
      </c>
    </row>
    <row r="2" spans="1:253" ht="51.75" customHeight="1">
      <c r="A2" s="392" t="s">
        <v>238</v>
      </c>
      <c r="B2" s="392"/>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row>
    <row r="3" spans="1:253" ht="28.5" customHeight="1">
      <c r="A3" s="314"/>
      <c r="B3" s="315" t="s">
        <v>229</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309"/>
      <c r="EX3" s="309"/>
      <c r="EY3" s="309"/>
      <c r="EZ3" s="309"/>
      <c r="FA3" s="309"/>
      <c r="FB3" s="309"/>
      <c r="FC3" s="309"/>
      <c r="FD3" s="309"/>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c r="GT3" s="309"/>
      <c r="GU3" s="309"/>
      <c r="GV3" s="309"/>
      <c r="GW3" s="309"/>
      <c r="GX3" s="309"/>
      <c r="GY3" s="309"/>
      <c r="GZ3" s="309"/>
      <c r="HA3" s="309"/>
      <c r="HB3" s="309"/>
      <c r="HC3" s="309"/>
      <c r="HD3" s="309"/>
      <c r="HE3" s="309"/>
      <c r="HF3" s="309"/>
      <c r="HG3" s="309"/>
      <c r="HH3" s="309"/>
      <c r="HI3" s="309"/>
      <c r="HJ3" s="309"/>
      <c r="HK3" s="309"/>
      <c r="HL3" s="309"/>
      <c r="HM3" s="309"/>
      <c r="HN3" s="309"/>
      <c r="HO3" s="309"/>
      <c r="HP3" s="309"/>
      <c r="HQ3" s="309"/>
      <c r="HR3" s="309"/>
      <c r="HS3" s="309"/>
      <c r="HT3" s="309"/>
      <c r="HU3" s="309"/>
      <c r="HV3" s="309"/>
      <c r="HW3" s="309"/>
      <c r="HX3" s="309"/>
      <c r="HY3" s="309"/>
      <c r="HZ3" s="309"/>
      <c r="IA3" s="309"/>
      <c r="IB3" s="309"/>
      <c r="IC3" s="309"/>
      <c r="ID3" s="309"/>
      <c r="IE3" s="309"/>
      <c r="IF3" s="309"/>
      <c r="IG3" s="309"/>
      <c r="IH3" s="309"/>
      <c r="II3" s="309"/>
      <c r="IJ3" s="309"/>
      <c r="IK3" s="309"/>
      <c r="IL3" s="309"/>
      <c r="IM3" s="309"/>
      <c r="IN3" s="309"/>
      <c r="IO3" s="309"/>
      <c r="IP3" s="309"/>
      <c r="IQ3" s="309"/>
      <c r="IR3" s="309"/>
      <c r="IS3" s="309"/>
    </row>
    <row r="4" spans="1:253" ht="21.75" customHeight="1">
      <c r="A4" s="316" t="s">
        <v>239</v>
      </c>
      <c r="B4" s="317" t="s">
        <v>37</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09"/>
      <c r="FR4" s="309"/>
      <c r="FS4" s="309"/>
      <c r="FT4" s="309"/>
      <c r="FU4" s="309"/>
      <c r="FV4" s="309"/>
      <c r="FW4" s="309"/>
      <c r="FX4" s="309"/>
      <c r="FY4" s="309"/>
      <c r="FZ4" s="309"/>
      <c r="GA4" s="309"/>
      <c r="GB4" s="309"/>
      <c r="GC4" s="309"/>
      <c r="GD4" s="309"/>
      <c r="GE4" s="309"/>
      <c r="GF4" s="309"/>
      <c r="GG4" s="309"/>
      <c r="GH4" s="309"/>
      <c r="GI4" s="309"/>
      <c r="GJ4" s="309"/>
      <c r="GK4" s="309"/>
      <c r="GL4" s="309"/>
      <c r="GM4" s="309"/>
      <c r="GN4" s="309"/>
      <c r="GO4" s="309"/>
      <c r="GP4" s="309"/>
      <c r="GQ4" s="309"/>
      <c r="GR4" s="309"/>
      <c r="GS4" s="309"/>
      <c r="GT4" s="309"/>
      <c r="GU4" s="309"/>
      <c r="GV4" s="309"/>
      <c r="GW4" s="309"/>
      <c r="GX4" s="309"/>
      <c r="GY4" s="309"/>
      <c r="GZ4" s="309"/>
      <c r="HA4" s="309"/>
      <c r="HB4" s="309"/>
      <c r="HC4" s="309"/>
      <c r="HD4" s="309"/>
      <c r="HE4" s="309"/>
      <c r="HF4" s="309"/>
      <c r="HG4" s="309"/>
      <c r="HH4" s="309"/>
      <c r="HI4" s="309"/>
      <c r="HJ4" s="309"/>
      <c r="HK4" s="309"/>
      <c r="HL4" s="309"/>
      <c r="HM4" s="309"/>
      <c r="HN4" s="309"/>
      <c r="HO4" s="309"/>
      <c r="HP4" s="309"/>
      <c r="HQ4" s="309"/>
      <c r="HR4" s="309"/>
      <c r="HS4" s="309"/>
      <c r="HT4" s="309"/>
      <c r="HU4" s="309"/>
      <c r="HV4" s="309"/>
      <c r="HW4" s="309"/>
      <c r="HX4" s="309"/>
      <c r="HY4" s="309"/>
      <c r="HZ4" s="309"/>
      <c r="IA4" s="309"/>
      <c r="IB4" s="309"/>
      <c r="IC4" s="309"/>
      <c r="ID4" s="309"/>
      <c r="IE4" s="309"/>
      <c r="IF4" s="309"/>
      <c r="IG4" s="309"/>
      <c r="IH4" s="309"/>
      <c r="II4" s="309"/>
      <c r="IJ4" s="309"/>
      <c r="IK4" s="309"/>
      <c r="IL4" s="309"/>
      <c r="IM4" s="309"/>
      <c r="IN4" s="309"/>
      <c r="IO4" s="309"/>
      <c r="IP4" s="309"/>
      <c r="IQ4" s="309"/>
      <c r="IR4" s="309"/>
      <c r="IS4" s="309"/>
    </row>
    <row r="5" spans="1:253" ht="21.75" customHeight="1">
      <c r="A5" s="308" t="s">
        <v>240</v>
      </c>
      <c r="B5" s="31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09"/>
      <c r="FD5" s="309"/>
      <c r="FE5" s="309"/>
      <c r="FF5" s="309"/>
      <c r="FG5" s="309"/>
      <c r="FH5" s="309"/>
      <c r="FI5" s="309"/>
      <c r="FJ5" s="309"/>
      <c r="FK5" s="309"/>
      <c r="FL5" s="309"/>
      <c r="FM5" s="309"/>
      <c r="FN5" s="309"/>
      <c r="FO5" s="309"/>
      <c r="FP5" s="309"/>
      <c r="FQ5" s="309"/>
      <c r="FR5" s="309"/>
      <c r="FS5" s="309"/>
      <c r="FT5" s="309"/>
      <c r="FU5" s="309"/>
      <c r="FV5" s="309"/>
      <c r="FW5" s="309"/>
      <c r="FX5" s="309"/>
      <c r="FY5" s="309"/>
      <c r="FZ5" s="309"/>
      <c r="GA5" s="309"/>
      <c r="GB5" s="309"/>
      <c r="GC5" s="309"/>
      <c r="GD5" s="309"/>
      <c r="GE5" s="309"/>
      <c r="GF5" s="309"/>
      <c r="GG5" s="309"/>
      <c r="GH5" s="309"/>
      <c r="GI5" s="309"/>
      <c r="GJ5" s="309"/>
      <c r="GK5" s="309"/>
      <c r="GL5" s="309"/>
      <c r="GM5" s="309"/>
      <c r="GN5" s="309"/>
      <c r="GO5" s="309"/>
      <c r="GP5" s="309"/>
      <c r="GQ5" s="309"/>
      <c r="GR5" s="309"/>
      <c r="GS5" s="309"/>
      <c r="GT5" s="309"/>
      <c r="GU5" s="309"/>
      <c r="GV5" s="309"/>
      <c r="GW5" s="309"/>
      <c r="GX5" s="309"/>
      <c r="GY5" s="309"/>
      <c r="GZ5" s="309"/>
      <c r="HA5" s="309"/>
      <c r="HB5" s="309"/>
      <c r="HC5" s="309"/>
      <c r="HD5" s="309"/>
      <c r="HE5" s="309"/>
      <c r="HF5" s="309"/>
      <c r="HG5" s="309"/>
      <c r="HH5" s="309"/>
      <c r="HI5" s="309"/>
      <c r="HJ5" s="309"/>
      <c r="HK5" s="309"/>
      <c r="HL5" s="309"/>
      <c r="HM5" s="309"/>
      <c r="HN5" s="309"/>
      <c r="HO5" s="309"/>
      <c r="HP5" s="309"/>
      <c r="HQ5" s="309"/>
      <c r="HR5" s="309"/>
      <c r="HS5" s="309"/>
      <c r="HT5" s="309"/>
      <c r="HU5" s="309"/>
      <c r="HV5" s="309"/>
      <c r="HW5" s="309"/>
      <c r="HX5" s="309"/>
      <c r="HY5" s="309"/>
      <c r="HZ5" s="309"/>
      <c r="IA5" s="309"/>
      <c r="IB5" s="309"/>
      <c r="IC5" s="309"/>
      <c r="ID5" s="309"/>
      <c r="IE5" s="309"/>
      <c r="IF5" s="309"/>
      <c r="IG5" s="309"/>
      <c r="IH5" s="309"/>
      <c r="II5" s="309"/>
      <c r="IJ5" s="309"/>
      <c r="IK5" s="309"/>
      <c r="IL5" s="309"/>
      <c r="IM5" s="309"/>
      <c r="IN5" s="309"/>
      <c r="IO5" s="309"/>
      <c r="IP5" s="309"/>
      <c r="IQ5" s="309"/>
      <c r="IR5" s="309"/>
      <c r="IS5" s="309"/>
    </row>
    <row r="6" spans="1:253" ht="21.75" customHeight="1">
      <c r="A6" s="246" t="s">
        <v>916</v>
      </c>
      <c r="B6" s="31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09"/>
      <c r="FG6" s="309"/>
      <c r="FH6" s="309"/>
      <c r="FI6" s="309"/>
      <c r="FJ6" s="309"/>
      <c r="FK6" s="309"/>
      <c r="FL6" s="309"/>
      <c r="FM6" s="309"/>
      <c r="FN6" s="309"/>
      <c r="FO6" s="309"/>
      <c r="FP6" s="309"/>
      <c r="FQ6" s="309"/>
      <c r="FR6" s="309"/>
      <c r="FS6" s="309"/>
      <c r="FT6" s="309"/>
      <c r="FU6" s="309"/>
      <c r="FV6" s="309"/>
      <c r="FW6" s="309"/>
      <c r="FX6" s="309"/>
      <c r="FY6" s="309"/>
      <c r="FZ6" s="309"/>
      <c r="GA6" s="309"/>
      <c r="GB6" s="309"/>
      <c r="GC6" s="309"/>
      <c r="GD6" s="309"/>
      <c r="GE6" s="309"/>
      <c r="GF6" s="309"/>
      <c r="GG6" s="309"/>
      <c r="GH6" s="309"/>
      <c r="GI6" s="309"/>
      <c r="GJ6" s="309"/>
      <c r="GK6" s="309"/>
      <c r="GL6" s="309"/>
      <c r="GM6" s="309"/>
      <c r="GN6" s="309"/>
      <c r="GO6" s="309"/>
      <c r="GP6" s="309"/>
      <c r="GQ6" s="309"/>
      <c r="GR6" s="309"/>
      <c r="GS6" s="309"/>
      <c r="GT6" s="309"/>
      <c r="GU6" s="309"/>
      <c r="GV6" s="309"/>
      <c r="GW6" s="309"/>
      <c r="GX6" s="309"/>
      <c r="GY6" s="309"/>
      <c r="GZ6" s="309"/>
      <c r="HA6" s="309"/>
      <c r="HB6" s="309"/>
      <c r="HC6" s="309"/>
      <c r="HD6" s="309"/>
      <c r="HE6" s="309"/>
      <c r="HF6" s="309"/>
      <c r="HG6" s="309"/>
      <c r="HH6" s="309"/>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c r="IK6" s="309"/>
      <c r="IL6" s="309"/>
      <c r="IM6" s="309"/>
      <c r="IN6" s="309"/>
      <c r="IO6" s="309"/>
      <c r="IP6" s="309"/>
      <c r="IQ6" s="309"/>
      <c r="IR6" s="309"/>
      <c r="IS6" s="309"/>
    </row>
    <row r="7" spans="1:253" ht="21.75" customHeight="1">
      <c r="A7" s="246" t="s">
        <v>917</v>
      </c>
      <c r="B7" s="31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c r="EC7" s="309"/>
      <c r="ED7" s="309"/>
      <c r="EE7" s="309"/>
      <c r="EF7" s="309"/>
      <c r="EG7" s="309"/>
      <c r="EH7" s="309"/>
      <c r="EI7" s="309"/>
      <c r="EJ7" s="309"/>
      <c r="EK7" s="309"/>
      <c r="EL7" s="309"/>
      <c r="EM7" s="309"/>
      <c r="EN7" s="309"/>
      <c r="EO7" s="309"/>
      <c r="EP7" s="309"/>
      <c r="EQ7" s="309"/>
      <c r="ER7" s="309"/>
      <c r="ES7" s="309"/>
      <c r="ET7" s="309"/>
      <c r="EU7" s="309"/>
      <c r="EV7" s="309"/>
      <c r="EW7" s="309"/>
      <c r="EX7" s="309"/>
      <c r="EY7" s="309"/>
      <c r="EZ7" s="309"/>
      <c r="FA7" s="309"/>
      <c r="FB7" s="309"/>
      <c r="FC7" s="309"/>
      <c r="FD7" s="309"/>
      <c r="FE7" s="309"/>
      <c r="FF7" s="309"/>
      <c r="FG7" s="309"/>
      <c r="FH7" s="309"/>
      <c r="FI7" s="309"/>
      <c r="FJ7" s="309"/>
      <c r="FK7" s="309"/>
      <c r="FL7" s="309"/>
      <c r="FM7" s="309"/>
      <c r="FN7" s="309"/>
      <c r="FO7" s="309"/>
      <c r="FP7" s="309"/>
      <c r="FQ7" s="309"/>
      <c r="FR7" s="309"/>
      <c r="FS7" s="309"/>
      <c r="FT7" s="309"/>
      <c r="FU7" s="309"/>
      <c r="FV7" s="309"/>
      <c r="FW7" s="309"/>
      <c r="FX7" s="309"/>
      <c r="FY7" s="309"/>
      <c r="FZ7" s="309"/>
      <c r="GA7" s="309"/>
      <c r="GB7" s="309"/>
      <c r="GC7" s="309"/>
      <c r="GD7" s="309"/>
      <c r="GE7" s="309"/>
      <c r="GF7" s="309"/>
      <c r="GG7" s="309"/>
      <c r="GH7" s="309"/>
      <c r="GI7" s="309"/>
      <c r="GJ7" s="309"/>
      <c r="GK7" s="309"/>
      <c r="GL7" s="309"/>
      <c r="GM7" s="309"/>
      <c r="GN7" s="309"/>
      <c r="GO7" s="309"/>
      <c r="GP7" s="309"/>
      <c r="GQ7" s="309"/>
      <c r="GR7" s="309"/>
      <c r="GS7" s="309"/>
      <c r="GT7" s="309"/>
      <c r="GU7" s="309"/>
      <c r="GV7" s="309"/>
      <c r="GW7" s="309"/>
      <c r="GX7" s="309"/>
      <c r="GY7" s="309"/>
      <c r="GZ7" s="309"/>
      <c r="HA7" s="309"/>
      <c r="HB7" s="309"/>
      <c r="HC7" s="309"/>
      <c r="HD7" s="309"/>
      <c r="HE7" s="309"/>
      <c r="HF7" s="309"/>
      <c r="HG7" s="309"/>
      <c r="HH7" s="309"/>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c r="IK7" s="309"/>
      <c r="IL7" s="309"/>
      <c r="IM7" s="309"/>
      <c r="IN7" s="309"/>
      <c r="IO7" s="309"/>
      <c r="IP7" s="309"/>
      <c r="IQ7" s="309"/>
      <c r="IR7" s="309"/>
      <c r="IS7" s="309"/>
    </row>
    <row r="8" spans="1:253" ht="21.75" customHeight="1">
      <c r="A8" s="246" t="s">
        <v>918</v>
      </c>
      <c r="B8" s="31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c r="GC8" s="309"/>
      <c r="GD8" s="309"/>
      <c r="GE8" s="309"/>
      <c r="GF8" s="309"/>
      <c r="GG8" s="309"/>
      <c r="GH8" s="309"/>
      <c r="GI8" s="309"/>
      <c r="GJ8" s="309"/>
      <c r="GK8" s="309"/>
      <c r="GL8" s="309"/>
      <c r="GM8" s="309"/>
      <c r="GN8" s="309"/>
      <c r="GO8" s="309"/>
      <c r="GP8" s="309"/>
      <c r="GQ8" s="309"/>
      <c r="GR8" s="309"/>
      <c r="GS8" s="309"/>
      <c r="GT8" s="309"/>
      <c r="GU8" s="309"/>
      <c r="GV8" s="309"/>
      <c r="GW8" s="309"/>
      <c r="GX8" s="309"/>
      <c r="GY8" s="309"/>
      <c r="GZ8" s="309"/>
      <c r="HA8" s="309"/>
      <c r="HB8" s="309"/>
      <c r="HC8" s="309"/>
      <c r="HD8" s="309"/>
      <c r="HE8" s="309"/>
      <c r="HF8" s="309"/>
      <c r="HG8" s="309"/>
      <c r="HH8" s="309"/>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c r="IK8" s="309"/>
      <c r="IL8" s="309"/>
      <c r="IM8" s="309"/>
      <c r="IN8" s="309"/>
      <c r="IO8" s="309"/>
      <c r="IP8" s="309"/>
      <c r="IQ8" s="309"/>
      <c r="IR8" s="309"/>
      <c r="IS8" s="309"/>
    </row>
    <row r="9" spans="1:253" ht="21.75" customHeight="1">
      <c r="A9" s="246"/>
      <c r="B9" s="31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09"/>
      <c r="FE9" s="309"/>
      <c r="FF9" s="309"/>
      <c r="FG9" s="309"/>
      <c r="FH9" s="309"/>
      <c r="FI9" s="309"/>
      <c r="FJ9" s="309"/>
      <c r="FK9" s="309"/>
      <c r="FL9" s="309"/>
      <c r="FM9" s="309"/>
      <c r="FN9" s="309"/>
      <c r="FO9" s="309"/>
      <c r="FP9" s="309"/>
      <c r="FQ9" s="309"/>
      <c r="FR9" s="309"/>
      <c r="FS9" s="309"/>
      <c r="FT9" s="309"/>
      <c r="FU9" s="309"/>
      <c r="FV9" s="309"/>
      <c r="FW9" s="309"/>
      <c r="FX9" s="309"/>
      <c r="FY9" s="309"/>
      <c r="FZ9" s="309"/>
      <c r="GA9" s="309"/>
      <c r="GB9" s="309"/>
      <c r="GC9" s="309"/>
      <c r="GD9" s="309"/>
      <c r="GE9" s="309"/>
      <c r="GF9" s="309"/>
      <c r="GG9" s="309"/>
      <c r="GH9" s="309"/>
      <c r="GI9" s="309"/>
      <c r="GJ9" s="309"/>
      <c r="GK9" s="309"/>
      <c r="GL9" s="309"/>
      <c r="GM9" s="309"/>
      <c r="GN9" s="309"/>
      <c r="GO9" s="309"/>
      <c r="GP9" s="309"/>
      <c r="GQ9" s="309"/>
      <c r="GR9" s="309"/>
      <c r="GS9" s="309"/>
      <c r="GT9" s="309"/>
      <c r="GU9" s="309"/>
      <c r="GV9" s="309"/>
      <c r="GW9" s="309"/>
      <c r="GX9" s="309"/>
      <c r="GY9" s="309"/>
      <c r="GZ9" s="309"/>
      <c r="HA9" s="309"/>
      <c r="HB9" s="309"/>
      <c r="HC9" s="309"/>
      <c r="HD9" s="309"/>
      <c r="HE9" s="309"/>
      <c r="HF9" s="309"/>
      <c r="HG9" s="309"/>
      <c r="HH9" s="309"/>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c r="IK9" s="309"/>
      <c r="IL9" s="309"/>
      <c r="IM9" s="309"/>
      <c r="IN9" s="309"/>
      <c r="IO9" s="309"/>
      <c r="IP9" s="309"/>
      <c r="IQ9" s="309"/>
      <c r="IR9" s="309"/>
      <c r="IS9" s="309"/>
    </row>
    <row r="10" spans="1:253" ht="21.75" customHeight="1">
      <c r="A10" s="306" t="s">
        <v>919</v>
      </c>
      <c r="B10" s="318"/>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c r="EJ10" s="309"/>
      <c r="EK10" s="309"/>
      <c r="EL10" s="309"/>
      <c r="EM10" s="309"/>
      <c r="EN10" s="309"/>
      <c r="EO10" s="309"/>
      <c r="EP10" s="309"/>
      <c r="EQ10" s="309"/>
      <c r="ER10" s="309"/>
      <c r="ES10" s="309"/>
      <c r="ET10" s="309"/>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09"/>
      <c r="FR10" s="309"/>
      <c r="FS10" s="309"/>
      <c r="FT10" s="309"/>
      <c r="FU10" s="309"/>
      <c r="FV10" s="309"/>
      <c r="FW10" s="309"/>
      <c r="FX10" s="309"/>
      <c r="FY10" s="309"/>
      <c r="FZ10" s="309"/>
      <c r="GA10" s="309"/>
      <c r="GB10" s="309"/>
      <c r="GC10" s="309"/>
      <c r="GD10" s="309"/>
      <c r="GE10" s="309"/>
      <c r="GF10" s="309"/>
      <c r="GG10" s="309"/>
      <c r="GH10" s="309"/>
      <c r="GI10" s="309"/>
      <c r="GJ10" s="309"/>
      <c r="GK10" s="309"/>
      <c r="GL10" s="309"/>
      <c r="GM10" s="309"/>
      <c r="GN10" s="309"/>
      <c r="GO10" s="309"/>
      <c r="GP10" s="309"/>
      <c r="GQ10" s="309"/>
      <c r="GR10" s="309"/>
      <c r="GS10" s="309"/>
      <c r="GT10" s="309"/>
      <c r="GU10" s="309"/>
      <c r="GV10" s="309"/>
      <c r="GW10" s="309"/>
      <c r="GX10" s="309"/>
      <c r="GY10" s="309"/>
      <c r="GZ10" s="309"/>
      <c r="HA10" s="309"/>
      <c r="HB10" s="309"/>
      <c r="HC10" s="309"/>
      <c r="HD10" s="309"/>
      <c r="HE10" s="309"/>
      <c r="HF10" s="309"/>
      <c r="HG10" s="309"/>
      <c r="HH10" s="309"/>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c r="IK10" s="309"/>
      <c r="IL10" s="309"/>
      <c r="IM10" s="309"/>
      <c r="IN10" s="309"/>
      <c r="IO10" s="309"/>
      <c r="IP10" s="309"/>
      <c r="IQ10" s="309"/>
      <c r="IR10" s="309"/>
      <c r="IS10" s="309"/>
    </row>
    <row r="11" spans="1:253" ht="21.75" customHeight="1">
      <c r="A11" s="246" t="s">
        <v>920</v>
      </c>
      <c r="B11" s="31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09"/>
      <c r="FR11" s="309"/>
      <c r="FS11" s="309"/>
      <c r="FT11" s="309"/>
      <c r="FU11" s="309"/>
      <c r="FV11" s="309"/>
      <c r="FW11" s="309"/>
      <c r="FX11" s="309"/>
      <c r="FY11" s="309"/>
      <c r="FZ11" s="309"/>
      <c r="GA11" s="309"/>
      <c r="GB11" s="309"/>
      <c r="GC11" s="309"/>
      <c r="GD11" s="309"/>
      <c r="GE11" s="309"/>
      <c r="GF11" s="309"/>
      <c r="GG11" s="309"/>
      <c r="GH11" s="309"/>
      <c r="GI11" s="309"/>
      <c r="GJ11" s="309"/>
      <c r="GK11" s="309"/>
      <c r="GL11" s="309"/>
      <c r="GM11" s="309"/>
      <c r="GN11" s="309"/>
      <c r="GO11" s="309"/>
      <c r="GP11" s="309"/>
      <c r="GQ11" s="309"/>
      <c r="GR11" s="309"/>
      <c r="GS11" s="309"/>
      <c r="GT11" s="309"/>
      <c r="GU11" s="309"/>
      <c r="GV11" s="309"/>
      <c r="GW11" s="309"/>
      <c r="GX11" s="309"/>
      <c r="GY11" s="309"/>
      <c r="GZ11" s="309"/>
      <c r="HA11" s="309"/>
      <c r="HB11" s="309"/>
      <c r="HC11" s="309"/>
      <c r="HD11" s="309"/>
      <c r="HE11" s="309"/>
      <c r="HF11" s="309"/>
      <c r="HG11" s="309"/>
      <c r="HH11" s="309"/>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c r="IK11" s="309"/>
      <c r="IL11" s="309"/>
      <c r="IM11" s="309"/>
      <c r="IN11" s="309"/>
      <c r="IO11" s="309"/>
      <c r="IP11" s="309"/>
      <c r="IQ11" s="309"/>
      <c r="IR11" s="309"/>
      <c r="IS11" s="309"/>
    </row>
    <row r="12" spans="1:253" ht="21.75" customHeight="1">
      <c r="A12" s="246" t="s">
        <v>921</v>
      </c>
      <c r="B12" s="31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09"/>
      <c r="FR12" s="309"/>
      <c r="FS12" s="309"/>
      <c r="FT12" s="309"/>
      <c r="FU12" s="309"/>
      <c r="FV12" s="309"/>
      <c r="FW12" s="309"/>
      <c r="FX12" s="309"/>
      <c r="FY12" s="309"/>
      <c r="FZ12" s="309"/>
      <c r="GA12" s="309"/>
      <c r="GB12" s="309"/>
      <c r="GC12" s="309"/>
      <c r="GD12" s="309"/>
      <c r="GE12" s="309"/>
      <c r="GF12" s="309"/>
      <c r="GG12" s="309"/>
      <c r="GH12" s="309"/>
      <c r="GI12" s="309"/>
      <c r="GJ12" s="309"/>
      <c r="GK12" s="309"/>
      <c r="GL12" s="309"/>
      <c r="GM12" s="309"/>
      <c r="GN12" s="309"/>
      <c r="GO12" s="309"/>
      <c r="GP12" s="309"/>
      <c r="GQ12" s="309"/>
      <c r="GR12" s="309"/>
      <c r="GS12" s="309"/>
      <c r="GT12" s="309"/>
      <c r="GU12" s="309"/>
      <c r="GV12" s="309"/>
      <c r="GW12" s="309"/>
      <c r="GX12" s="309"/>
      <c r="GY12" s="309"/>
      <c r="GZ12" s="309"/>
      <c r="HA12" s="309"/>
      <c r="HB12" s="309"/>
      <c r="HC12" s="309"/>
      <c r="HD12" s="309"/>
      <c r="HE12" s="309"/>
      <c r="HF12" s="309"/>
      <c r="HG12" s="309"/>
      <c r="HH12" s="309"/>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c r="IK12" s="309"/>
      <c r="IL12" s="309"/>
      <c r="IM12" s="309"/>
      <c r="IN12" s="309"/>
      <c r="IO12" s="309"/>
      <c r="IP12" s="309"/>
      <c r="IQ12" s="309"/>
      <c r="IR12" s="309"/>
      <c r="IS12" s="309"/>
    </row>
    <row r="13" spans="1:253" ht="21.75" customHeight="1">
      <c r="A13" s="246" t="s">
        <v>922</v>
      </c>
      <c r="B13" s="31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09"/>
      <c r="FR13" s="309"/>
      <c r="FS13" s="309"/>
      <c r="FT13" s="309"/>
      <c r="FU13" s="309"/>
      <c r="FV13" s="309"/>
      <c r="FW13" s="309"/>
      <c r="FX13" s="309"/>
      <c r="FY13" s="309"/>
      <c r="FZ13" s="309"/>
      <c r="GA13" s="309"/>
      <c r="GB13" s="309"/>
      <c r="GC13" s="309"/>
      <c r="GD13" s="309"/>
      <c r="GE13" s="309"/>
      <c r="GF13" s="309"/>
      <c r="GG13" s="309"/>
      <c r="GH13" s="309"/>
      <c r="GI13" s="309"/>
      <c r="GJ13" s="309"/>
      <c r="GK13" s="309"/>
      <c r="GL13" s="309"/>
      <c r="GM13" s="309"/>
      <c r="GN13" s="309"/>
      <c r="GO13" s="309"/>
      <c r="GP13" s="309"/>
      <c r="GQ13" s="309"/>
      <c r="GR13" s="309"/>
      <c r="GS13" s="309"/>
      <c r="GT13" s="309"/>
      <c r="GU13" s="309"/>
      <c r="GV13" s="309"/>
      <c r="GW13" s="309"/>
      <c r="GX13" s="309"/>
      <c r="GY13" s="309"/>
      <c r="GZ13" s="309"/>
      <c r="HA13" s="309"/>
      <c r="HB13" s="309"/>
      <c r="HC13" s="309"/>
      <c r="HD13" s="309"/>
      <c r="HE13" s="309"/>
      <c r="HF13" s="309"/>
      <c r="HG13" s="309"/>
      <c r="HH13" s="309"/>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c r="IK13" s="309"/>
      <c r="IL13" s="309"/>
      <c r="IM13" s="309"/>
      <c r="IN13" s="309"/>
      <c r="IO13" s="309"/>
      <c r="IP13" s="309"/>
      <c r="IQ13" s="309"/>
      <c r="IR13" s="309"/>
      <c r="IS13" s="309"/>
    </row>
    <row r="14" spans="1:253" ht="21.75" customHeight="1">
      <c r="A14" s="246" t="s">
        <v>923</v>
      </c>
      <c r="B14" s="319"/>
      <c r="C14" s="309"/>
      <c r="D14" s="310"/>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09"/>
      <c r="FB14" s="309"/>
      <c r="FC14" s="309"/>
      <c r="FD14" s="309"/>
      <c r="FE14" s="309"/>
      <c r="FF14" s="309"/>
      <c r="FG14" s="309"/>
      <c r="FH14" s="309"/>
      <c r="FI14" s="309"/>
      <c r="FJ14" s="309"/>
      <c r="FK14" s="309"/>
      <c r="FL14" s="309"/>
      <c r="FM14" s="309"/>
      <c r="FN14" s="309"/>
      <c r="FO14" s="309"/>
      <c r="FP14" s="309"/>
      <c r="FQ14" s="309"/>
      <c r="FR14" s="309"/>
      <c r="FS14" s="309"/>
      <c r="FT14" s="309"/>
      <c r="FU14" s="309"/>
      <c r="FV14" s="309"/>
      <c r="FW14" s="309"/>
      <c r="FX14" s="309"/>
      <c r="FY14" s="309"/>
      <c r="FZ14" s="309"/>
      <c r="GA14" s="309"/>
      <c r="GB14" s="309"/>
      <c r="GC14" s="309"/>
      <c r="GD14" s="309"/>
      <c r="GE14" s="309"/>
      <c r="GF14" s="309"/>
      <c r="GG14" s="309"/>
      <c r="GH14" s="309"/>
      <c r="GI14" s="309"/>
      <c r="GJ14" s="309"/>
      <c r="GK14" s="309"/>
      <c r="GL14" s="309"/>
      <c r="GM14" s="309"/>
      <c r="GN14" s="309"/>
      <c r="GO14" s="309"/>
      <c r="GP14" s="309"/>
      <c r="GQ14" s="309"/>
      <c r="GR14" s="309"/>
      <c r="GS14" s="309"/>
      <c r="GT14" s="309"/>
      <c r="GU14" s="309"/>
      <c r="GV14" s="309"/>
      <c r="GW14" s="309"/>
      <c r="GX14" s="309"/>
      <c r="GY14" s="309"/>
      <c r="GZ14" s="309"/>
      <c r="HA14" s="309"/>
      <c r="HB14" s="309"/>
      <c r="HC14" s="309"/>
      <c r="HD14" s="309"/>
      <c r="HE14" s="309"/>
      <c r="HF14" s="309"/>
      <c r="HG14" s="309"/>
      <c r="HH14" s="309"/>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c r="IK14" s="309"/>
      <c r="IL14" s="309"/>
      <c r="IM14" s="309"/>
      <c r="IN14" s="309"/>
      <c r="IO14" s="309"/>
      <c r="IP14" s="309"/>
      <c r="IQ14" s="309"/>
      <c r="IR14" s="309"/>
      <c r="IS14" s="309"/>
    </row>
    <row r="15" spans="1:253" ht="21.75" customHeight="1">
      <c r="A15" s="246"/>
      <c r="B15" s="31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09"/>
      <c r="EZ15" s="309"/>
      <c r="FA15" s="309"/>
      <c r="FB15" s="309"/>
      <c r="FC15" s="309"/>
      <c r="FD15" s="309"/>
      <c r="FE15" s="309"/>
      <c r="FF15" s="309"/>
      <c r="FG15" s="309"/>
      <c r="FH15" s="309"/>
      <c r="FI15" s="309"/>
      <c r="FJ15" s="309"/>
      <c r="FK15" s="309"/>
      <c r="FL15" s="309"/>
      <c r="FM15" s="309"/>
      <c r="FN15" s="309"/>
      <c r="FO15" s="309"/>
      <c r="FP15" s="309"/>
      <c r="FQ15" s="309"/>
      <c r="FR15" s="309"/>
      <c r="FS15" s="309"/>
      <c r="FT15" s="309"/>
      <c r="FU15" s="309"/>
      <c r="FV15" s="309"/>
      <c r="FW15" s="309"/>
      <c r="FX15" s="309"/>
      <c r="FY15" s="309"/>
      <c r="FZ15" s="309"/>
      <c r="GA15" s="309"/>
      <c r="GB15" s="309"/>
      <c r="GC15" s="309"/>
      <c r="GD15" s="309"/>
      <c r="GE15" s="309"/>
      <c r="GF15" s="309"/>
      <c r="GG15" s="309"/>
      <c r="GH15" s="309"/>
      <c r="GI15" s="309"/>
      <c r="GJ15" s="309"/>
      <c r="GK15" s="309"/>
      <c r="GL15" s="309"/>
      <c r="GM15" s="309"/>
      <c r="GN15" s="309"/>
      <c r="GO15" s="309"/>
      <c r="GP15" s="309"/>
      <c r="GQ15" s="309"/>
      <c r="GR15" s="309"/>
      <c r="GS15" s="309"/>
      <c r="GT15" s="309"/>
      <c r="GU15" s="309"/>
      <c r="GV15" s="309"/>
      <c r="GW15" s="309"/>
      <c r="GX15" s="309"/>
      <c r="GY15" s="309"/>
      <c r="GZ15" s="309"/>
      <c r="HA15" s="309"/>
      <c r="HB15" s="309"/>
      <c r="HC15" s="309"/>
      <c r="HD15" s="309"/>
      <c r="HE15" s="309"/>
      <c r="HF15" s="309"/>
      <c r="HG15" s="309"/>
      <c r="HH15" s="309"/>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c r="IK15" s="309"/>
      <c r="IL15" s="309"/>
      <c r="IM15" s="309"/>
      <c r="IN15" s="309"/>
      <c r="IO15" s="309"/>
      <c r="IP15" s="309"/>
      <c r="IQ15" s="309"/>
      <c r="IR15" s="309"/>
      <c r="IS15" s="309"/>
    </row>
    <row r="16" spans="1:253" ht="21.75" customHeight="1">
      <c r="A16" s="306" t="s">
        <v>924</v>
      </c>
      <c r="B16" s="318"/>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09"/>
      <c r="EZ16" s="309"/>
      <c r="FA16" s="309"/>
      <c r="FB16" s="309"/>
      <c r="FC16" s="309"/>
      <c r="FD16" s="309"/>
      <c r="FE16" s="309"/>
      <c r="FF16" s="309"/>
      <c r="FG16" s="309"/>
      <c r="FH16" s="309"/>
      <c r="FI16" s="309"/>
      <c r="FJ16" s="309"/>
      <c r="FK16" s="309"/>
      <c r="FL16" s="309"/>
      <c r="FM16" s="309"/>
      <c r="FN16" s="309"/>
      <c r="FO16" s="309"/>
      <c r="FP16" s="309"/>
      <c r="FQ16" s="309"/>
      <c r="FR16" s="309"/>
      <c r="FS16" s="309"/>
      <c r="FT16" s="309"/>
      <c r="FU16" s="309"/>
      <c r="FV16" s="309"/>
      <c r="FW16" s="309"/>
      <c r="FX16" s="309"/>
      <c r="FY16" s="309"/>
      <c r="FZ16" s="309"/>
      <c r="GA16" s="309"/>
      <c r="GB16" s="309"/>
      <c r="GC16" s="309"/>
      <c r="GD16" s="309"/>
      <c r="GE16" s="309"/>
      <c r="GF16" s="309"/>
      <c r="GG16" s="309"/>
      <c r="GH16" s="309"/>
      <c r="GI16" s="309"/>
      <c r="GJ16" s="309"/>
      <c r="GK16" s="309"/>
      <c r="GL16" s="309"/>
      <c r="GM16" s="309"/>
      <c r="GN16" s="309"/>
      <c r="GO16" s="309"/>
      <c r="GP16" s="309"/>
      <c r="GQ16" s="309"/>
      <c r="GR16" s="309"/>
      <c r="GS16" s="309"/>
      <c r="GT16" s="309"/>
      <c r="GU16" s="309"/>
      <c r="GV16" s="309"/>
      <c r="GW16" s="309"/>
      <c r="GX16" s="309"/>
      <c r="GY16" s="309"/>
      <c r="GZ16" s="309"/>
      <c r="HA16" s="309"/>
      <c r="HB16" s="309"/>
      <c r="HC16" s="309"/>
      <c r="HD16" s="309"/>
      <c r="HE16" s="309"/>
      <c r="HF16" s="309"/>
      <c r="HG16" s="309"/>
      <c r="HH16" s="309"/>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c r="IK16" s="309"/>
      <c r="IL16" s="309"/>
      <c r="IM16" s="309"/>
      <c r="IN16" s="309"/>
      <c r="IO16" s="309"/>
      <c r="IP16" s="309"/>
      <c r="IQ16" s="309"/>
      <c r="IR16" s="309"/>
      <c r="IS16" s="309"/>
    </row>
    <row r="17" spans="1:253" ht="21.75" customHeight="1">
      <c r="A17" s="246" t="s">
        <v>925</v>
      </c>
      <c r="B17" s="31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09"/>
      <c r="DR17" s="309"/>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09"/>
      <c r="EZ17" s="309"/>
      <c r="FA17" s="309"/>
      <c r="FB17" s="309"/>
      <c r="FC17" s="309"/>
      <c r="FD17" s="309"/>
      <c r="FE17" s="309"/>
      <c r="FF17" s="309"/>
      <c r="FG17" s="309"/>
      <c r="FH17" s="309"/>
      <c r="FI17" s="309"/>
      <c r="FJ17" s="309"/>
      <c r="FK17" s="309"/>
      <c r="FL17" s="309"/>
      <c r="FM17" s="309"/>
      <c r="FN17" s="309"/>
      <c r="FO17" s="309"/>
      <c r="FP17" s="309"/>
      <c r="FQ17" s="309"/>
      <c r="FR17" s="309"/>
      <c r="FS17" s="309"/>
      <c r="FT17" s="309"/>
      <c r="FU17" s="309"/>
      <c r="FV17" s="309"/>
      <c r="FW17" s="309"/>
      <c r="FX17" s="309"/>
      <c r="FY17" s="309"/>
      <c r="FZ17" s="309"/>
      <c r="GA17" s="309"/>
      <c r="GB17" s="309"/>
      <c r="GC17" s="309"/>
      <c r="GD17" s="309"/>
      <c r="GE17" s="309"/>
      <c r="GF17" s="309"/>
      <c r="GG17" s="309"/>
      <c r="GH17" s="309"/>
      <c r="GI17" s="309"/>
      <c r="GJ17" s="309"/>
      <c r="GK17" s="309"/>
      <c r="GL17" s="309"/>
      <c r="GM17" s="309"/>
      <c r="GN17" s="309"/>
      <c r="GO17" s="309"/>
      <c r="GP17" s="309"/>
      <c r="GQ17" s="309"/>
      <c r="GR17" s="309"/>
      <c r="GS17" s="309"/>
      <c r="GT17" s="309"/>
      <c r="GU17" s="309"/>
      <c r="GV17" s="309"/>
      <c r="GW17" s="309"/>
      <c r="GX17" s="309"/>
      <c r="GY17" s="309"/>
      <c r="GZ17" s="309"/>
      <c r="HA17" s="309"/>
      <c r="HB17" s="309"/>
      <c r="HC17" s="309"/>
      <c r="HD17" s="309"/>
      <c r="HE17" s="309"/>
      <c r="HF17" s="309"/>
      <c r="HG17" s="309"/>
      <c r="HH17" s="309"/>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c r="IK17" s="309"/>
      <c r="IL17" s="309"/>
      <c r="IM17" s="309"/>
      <c r="IN17" s="309"/>
      <c r="IO17" s="309"/>
      <c r="IP17" s="309"/>
      <c r="IQ17" s="309"/>
      <c r="IR17" s="309"/>
      <c r="IS17" s="309"/>
    </row>
    <row r="18" spans="1:253" ht="21.75" customHeight="1">
      <c r="A18" s="246" t="s">
        <v>926</v>
      </c>
      <c r="B18" s="31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09"/>
      <c r="EZ18" s="309"/>
      <c r="FA18" s="309"/>
      <c r="FB18" s="309"/>
      <c r="FC18" s="309"/>
      <c r="FD18" s="309"/>
      <c r="FE18" s="309"/>
      <c r="FF18" s="309"/>
      <c r="FG18" s="309"/>
      <c r="FH18" s="309"/>
      <c r="FI18" s="309"/>
      <c r="FJ18" s="309"/>
      <c r="FK18" s="309"/>
      <c r="FL18" s="309"/>
      <c r="FM18" s="309"/>
      <c r="FN18" s="309"/>
      <c r="FO18" s="309"/>
      <c r="FP18" s="309"/>
      <c r="FQ18" s="309"/>
      <c r="FR18" s="309"/>
      <c r="FS18" s="309"/>
      <c r="FT18" s="309"/>
      <c r="FU18" s="309"/>
      <c r="FV18" s="309"/>
      <c r="FW18" s="309"/>
      <c r="FX18" s="309"/>
      <c r="FY18" s="309"/>
      <c r="FZ18" s="309"/>
      <c r="GA18" s="309"/>
      <c r="GB18" s="309"/>
      <c r="GC18" s="309"/>
      <c r="GD18" s="309"/>
      <c r="GE18" s="309"/>
      <c r="GF18" s="309"/>
      <c r="GG18" s="309"/>
      <c r="GH18" s="309"/>
      <c r="GI18" s="309"/>
      <c r="GJ18" s="309"/>
      <c r="GK18" s="309"/>
      <c r="GL18" s="309"/>
      <c r="GM18" s="309"/>
      <c r="GN18" s="309"/>
      <c r="GO18" s="309"/>
      <c r="GP18" s="309"/>
      <c r="GQ18" s="309"/>
      <c r="GR18" s="309"/>
      <c r="GS18" s="309"/>
      <c r="GT18" s="309"/>
      <c r="GU18" s="309"/>
      <c r="GV18" s="309"/>
      <c r="GW18" s="309"/>
      <c r="GX18" s="309"/>
      <c r="GY18" s="309"/>
      <c r="GZ18" s="309"/>
      <c r="HA18" s="309"/>
      <c r="HB18" s="309"/>
      <c r="HC18" s="309"/>
      <c r="HD18" s="309"/>
      <c r="HE18" s="309"/>
      <c r="HF18" s="309"/>
      <c r="HG18" s="309"/>
      <c r="HH18" s="309"/>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c r="IK18" s="309"/>
      <c r="IL18" s="309"/>
      <c r="IM18" s="309"/>
      <c r="IN18" s="309"/>
      <c r="IO18" s="309"/>
      <c r="IP18" s="309"/>
      <c r="IQ18" s="309"/>
      <c r="IR18" s="309"/>
      <c r="IS18" s="309"/>
    </row>
    <row r="19" spans="1:253" ht="21.75" customHeight="1">
      <c r="A19" s="246" t="s">
        <v>927</v>
      </c>
      <c r="B19" s="31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09"/>
      <c r="EZ19" s="309"/>
      <c r="FA19" s="309"/>
      <c r="FB19" s="309"/>
      <c r="FC19" s="309"/>
      <c r="FD19" s="309"/>
      <c r="FE19" s="309"/>
      <c r="FF19" s="309"/>
      <c r="FG19" s="309"/>
      <c r="FH19" s="309"/>
      <c r="FI19" s="309"/>
      <c r="FJ19" s="309"/>
      <c r="FK19" s="309"/>
      <c r="FL19" s="309"/>
      <c r="FM19" s="309"/>
      <c r="FN19" s="309"/>
      <c r="FO19" s="309"/>
      <c r="FP19" s="309"/>
      <c r="FQ19" s="309"/>
      <c r="FR19" s="309"/>
      <c r="FS19" s="309"/>
      <c r="FT19" s="309"/>
      <c r="FU19" s="309"/>
      <c r="FV19" s="309"/>
      <c r="FW19" s="309"/>
      <c r="FX19" s="309"/>
      <c r="FY19" s="309"/>
      <c r="FZ19" s="309"/>
      <c r="GA19" s="309"/>
      <c r="GB19" s="309"/>
      <c r="GC19" s="309"/>
      <c r="GD19" s="309"/>
      <c r="GE19" s="309"/>
      <c r="GF19" s="309"/>
      <c r="GG19" s="309"/>
      <c r="GH19" s="309"/>
      <c r="GI19" s="309"/>
      <c r="GJ19" s="309"/>
      <c r="GK19" s="309"/>
      <c r="GL19" s="309"/>
      <c r="GM19" s="309"/>
      <c r="GN19" s="309"/>
      <c r="GO19" s="309"/>
      <c r="GP19" s="309"/>
      <c r="GQ19" s="309"/>
      <c r="GR19" s="309"/>
      <c r="GS19" s="309"/>
      <c r="GT19" s="309"/>
      <c r="GU19" s="309"/>
      <c r="GV19" s="309"/>
      <c r="GW19" s="309"/>
      <c r="GX19" s="309"/>
      <c r="GY19" s="309"/>
      <c r="GZ19" s="309"/>
      <c r="HA19" s="309"/>
      <c r="HB19" s="309"/>
      <c r="HC19" s="309"/>
      <c r="HD19" s="309"/>
      <c r="HE19" s="309"/>
      <c r="HF19" s="309"/>
      <c r="HG19" s="309"/>
      <c r="HH19" s="309"/>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c r="IK19" s="309"/>
      <c r="IL19" s="309"/>
      <c r="IM19" s="309"/>
      <c r="IN19" s="309"/>
      <c r="IO19" s="309"/>
      <c r="IP19" s="309"/>
      <c r="IQ19" s="309"/>
      <c r="IR19" s="309"/>
      <c r="IS19" s="309"/>
    </row>
    <row r="20" spans="1:253" ht="21.75" customHeight="1">
      <c r="A20" s="246"/>
      <c r="B20" s="31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09"/>
      <c r="EZ20" s="309"/>
      <c r="FA20" s="309"/>
      <c r="FB20" s="309"/>
      <c r="FC20" s="309"/>
      <c r="FD20" s="309"/>
      <c r="FE20" s="309"/>
      <c r="FF20" s="309"/>
      <c r="FG20" s="309"/>
      <c r="FH20" s="309"/>
      <c r="FI20" s="309"/>
      <c r="FJ20" s="309"/>
      <c r="FK20" s="309"/>
      <c r="FL20" s="309"/>
      <c r="FM20" s="309"/>
      <c r="FN20" s="309"/>
      <c r="FO20" s="309"/>
      <c r="FP20" s="309"/>
      <c r="FQ20" s="309"/>
      <c r="FR20" s="309"/>
      <c r="FS20" s="309"/>
      <c r="FT20" s="309"/>
      <c r="FU20" s="309"/>
      <c r="FV20" s="309"/>
      <c r="FW20" s="309"/>
      <c r="FX20" s="309"/>
      <c r="FY20" s="309"/>
      <c r="FZ20" s="309"/>
      <c r="GA20" s="309"/>
      <c r="GB20" s="309"/>
      <c r="GC20" s="309"/>
      <c r="GD20" s="309"/>
      <c r="GE20" s="309"/>
      <c r="GF20" s="309"/>
      <c r="GG20" s="309"/>
      <c r="GH20" s="309"/>
      <c r="GI20" s="309"/>
      <c r="GJ20" s="309"/>
      <c r="GK20" s="309"/>
      <c r="GL20" s="309"/>
      <c r="GM20" s="309"/>
      <c r="GN20" s="309"/>
      <c r="GO20" s="309"/>
      <c r="GP20" s="309"/>
      <c r="GQ20" s="309"/>
      <c r="GR20" s="309"/>
      <c r="GS20" s="309"/>
      <c r="GT20" s="309"/>
      <c r="GU20" s="309"/>
      <c r="GV20" s="309"/>
      <c r="GW20" s="309"/>
      <c r="GX20" s="309"/>
      <c r="GY20" s="309"/>
      <c r="GZ20" s="309"/>
      <c r="HA20" s="309"/>
      <c r="HB20" s="309"/>
      <c r="HC20" s="309"/>
      <c r="HD20" s="309"/>
      <c r="HE20" s="309"/>
      <c r="HF20" s="309"/>
      <c r="HG20" s="309"/>
      <c r="HH20" s="309"/>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c r="IK20" s="309"/>
      <c r="IL20" s="309"/>
      <c r="IM20" s="309"/>
      <c r="IN20" s="309"/>
      <c r="IO20" s="309"/>
      <c r="IP20" s="309"/>
      <c r="IQ20" s="309"/>
      <c r="IR20" s="309"/>
      <c r="IS20" s="309"/>
    </row>
    <row r="21" spans="1:253" ht="21.75" customHeight="1">
      <c r="A21" s="308" t="s">
        <v>241</v>
      </c>
      <c r="B21" s="318"/>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row>
    <row r="22" spans="1:253" ht="21.75" customHeight="1">
      <c r="A22" s="320"/>
      <c r="B22" s="318"/>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09"/>
      <c r="EZ22" s="309"/>
      <c r="FA22" s="309"/>
      <c r="FB22" s="309"/>
      <c r="FC22" s="309"/>
      <c r="FD22" s="309"/>
      <c r="FE22" s="309"/>
      <c r="FF22" s="309"/>
      <c r="FG22" s="309"/>
      <c r="FH22" s="309"/>
      <c r="FI22" s="309"/>
      <c r="FJ22" s="309"/>
      <c r="FK22" s="309"/>
      <c r="FL22" s="309"/>
      <c r="FM22" s="309"/>
      <c r="FN22" s="309"/>
      <c r="FO22" s="309"/>
      <c r="FP22" s="309"/>
      <c r="FQ22" s="309"/>
      <c r="FR22" s="309"/>
      <c r="FS22" s="309"/>
      <c r="FT22" s="309"/>
      <c r="FU22" s="309"/>
      <c r="FV22" s="309"/>
      <c r="FW22" s="309"/>
      <c r="FX22" s="309"/>
      <c r="FY22" s="309"/>
      <c r="FZ22" s="309"/>
      <c r="GA22" s="309"/>
      <c r="GB22" s="309"/>
      <c r="GC22" s="309"/>
      <c r="GD22" s="309"/>
      <c r="GE22" s="309"/>
      <c r="GF22" s="309"/>
      <c r="GG22" s="309"/>
      <c r="GH22" s="309"/>
      <c r="GI22" s="309"/>
      <c r="GJ22" s="309"/>
      <c r="GK22" s="309"/>
      <c r="GL22" s="309"/>
      <c r="GM22" s="309"/>
      <c r="GN22" s="309"/>
      <c r="GO22" s="309"/>
      <c r="GP22" s="309"/>
      <c r="GQ22" s="309"/>
      <c r="GR22" s="309"/>
      <c r="GS22" s="309"/>
      <c r="GT22" s="309"/>
      <c r="GU22" s="309"/>
      <c r="GV22" s="309"/>
      <c r="GW22" s="309"/>
      <c r="GX22" s="309"/>
      <c r="GY22" s="309"/>
      <c r="GZ22" s="309"/>
      <c r="HA22" s="309"/>
      <c r="HB22" s="309"/>
      <c r="HC22" s="309"/>
      <c r="HD22" s="309"/>
      <c r="HE22" s="309"/>
      <c r="HF22" s="309"/>
      <c r="HG22" s="309"/>
      <c r="HH22" s="309"/>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c r="IK22" s="309"/>
      <c r="IL22" s="309"/>
      <c r="IM22" s="309"/>
      <c r="IN22" s="309"/>
      <c r="IO22" s="309"/>
      <c r="IP22" s="309"/>
      <c r="IQ22" s="309"/>
      <c r="IR22" s="309"/>
      <c r="IS22" s="309"/>
    </row>
    <row r="23" spans="1:253" ht="21.75" customHeight="1">
      <c r="A23" s="321" t="s">
        <v>242</v>
      </c>
      <c r="B23" s="318"/>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09"/>
      <c r="EZ23" s="309"/>
      <c r="FA23" s="309"/>
      <c r="FB23" s="309"/>
      <c r="FC23" s="309"/>
      <c r="FD23" s="309"/>
      <c r="FE23" s="309"/>
      <c r="FF23" s="309"/>
      <c r="FG23" s="309"/>
      <c r="FH23" s="309"/>
      <c r="FI23" s="309"/>
      <c r="FJ23" s="309"/>
      <c r="FK23" s="309"/>
      <c r="FL23" s="309"/>
      <c r="FM23" s="309"/>
      <c r="FN23" s="309"/>
      <c r="FO23" s="309"/>
      <c r="FP23" s="309"/>
      <c r="FQ23" s="309"/>
      <c r="FR23" s="309"/>
      <c r="FS23" s="309"/>
      <c r="FT23" s="309"/>
      <c r="FU23" s="309"/>
      <c r="FV23" s="309"/>
      <c r="FW23" s="309"/>
      <c r="FX23" s="309"/>
      <c r="FY23" s="309"/>
      <c r="FZ23" s="309"/>
      <c r="GA23" s="309"/>
      <c r="GB23" s="309"/>
      <c r="GC23" s="309"/>
      <c r="GD23" s="309"/>
      <c r="GE23" s="309"/>
      <c r="GF23" s="309"/>
      <c r="GG23" s="309"/>
      <c r="GH23" s="309"/>
      <c r="GI23" s="309"/>
      <c r="GJ23" s="309"/>
      <c r="GK23" s="309"/>
      <c r="GL23" s="309"/>
      <c r="GM23" s="309"/>
      <c r="GN23" s="309"/>
      <c r="GO23" s="309"/>
      <c r="GP23" s="309"/>
      <c r="GQ23" s="309"/>
      <c r="GR23" s="309"/>
      <c r="GS23" s="309"/>
      <c r="GT23" s="309"/>
      <c r="GU23" s="309"/>
      <c r="GV23" s="309"/>
      <c r="GW23" s="309"/>
      <c r="GX23" s="309"/>
      <c r="GY23" s="309"/>
      <c r="GZ23" s="309"/>
      <c r="HA23" s="309"/>
      <c r="HB23" s="309"/>
      <c r="HC23" s="309"/>
      <c r="HD23" s="309"/>
      <c r="HE23" s="309"/>
      <c r="HF23" s="309"/>
      <c r="HG23" s="309"/>
      <c r="HH23" s="309"/>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c r="IK23" s="309"/>
      <c r="IL23" s="309"/>
      <c r="IM23" s="309"/>
      <c r="IN23" s="309"/>
      <c r="IO23" s="309"/>
      <c r="IP23" s="309"/>
      <c r="IQ23" s="309"/>
      <c r="IR23" s="309"/>
      <c r="IS23" s="309"/>
    </row>
    <row r="24" spans="1:253" ht="21.75" customHeight="1">
      <c r="A24" s="322" t="s">
        <v>243</v>
      </c>
      <c r="B24" s="322"/>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09"/>
      <c r="EZ24" s="309"/>
      <c r="FA24" s="309"/>
      <c r="FB24" s="309"/>
      <c r="FC24" s="309"/>
      <c r="FD24" s="309"/>
      <c r="FE24" s="309"/>
      <c r="FF24" s="309"/>
      <c r="FG24" s="309"/>
      <c r="FH24" s="309"/>
      <c r="FI24" s="309"/>
      <c r="FJ24" s="309"/>
      <c r="FK24" s="309"/>
      <c r="FL24" s="309"/>
      <c r="FM24" s="309"/>
      <c r="FN24" s="309"/>
      <c r="FO24" s="309"/>
      <c r="FP24" s="309"/>
      <c r="FQ24" s="309"/>
      <c r="FR24" s="309"/>
      <c r="FS24" s="309"/>
      <c r="FT24" s="309"/>
      <c r="FU24" s="309"/>
      <c r="FV24" s="309"/>
      <c r="FW24" s="309"/>
      <c r="FX24" s="309"/>
      <c r="FY24" s="309"/>
      <c r="FZ24" s="309"/>
      <c r="GA24" s="309"/>
      <c r="GB24" s="309"/>
      <c r="GC24" s="309"/>
      <c r="GD24" s="309"/>
      <c r="GE24" s="309"/>
      <c r="GF24" s="309"/>
      <c r="GG24" s="309"/>
      <c r="GH24" s="309"/>
      <c r="GI24" s="309"/>
      <c r="GJ24" s="309"/>
      <c r="GK24" s="309"/>
      <c r="GL24" s="309"/>
      <c r="GM24" s="309"/>
      <c r="GN24" s="309"/>
      <c r="GO24" s="309"/>
      <c r="GP24" s="309"/>
      <c r="GQ24" s="309"/>
      <c r="GR24" s="309"/>
      <c r="GS24" s="309"/>
      <c r="GT24" s="309"/>
      <c r="GU24" s="309"/>
      <c r="GV24" s="309"/>
      <c r="GW24" s="309"/>
      <c r="GX24" s="309"/>
      <c r="GY24" s="309"/>
      <c r="GZ24" s="309"/>
      <c r="HA24" s="309"/>
      <c r="HB24" s="309"/>
      <c r="HC24" s="309"/>
      <c r="HD24" s="309"/>
      <c r="HE24" s="309"/>
      <c r="HF24" s="309"/>
      <c r="HG24" s="309"/>
      <c r="HH24" s="309"/>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c r="IK24" s="309"/>
      <c r="IL24" s="309"/>
      <c r="IM24" s="309"/>
      <c r="IN24" s="309"/>
      <c r="IO24" s="309"/>
      <c r="IP24" s="309"/>
      <c r="IQ24" s="309"/>
      <c r="IR24" s="309"/>
      <c r="IS24" s="309"/>
    </row>
    <row r="25" spans="1:253" ht="15.75">
      <c r="A25" s="309"/>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09"/>
      <c r="EZ25" s="309"/>
      <c r="FA25" s="309"/>
      <c r="FB25" s="309"/>
      <c r="FC25" s="309"/>
      <c r="FD25" s="309"/>
      <c r="FE25" s="309"/>
      <c r="FF25" s="309"/>
      <c r="FG25" s="309"/>
      <c r="FH25" s="309"/>
      <c r="FI25" s="309"/>
      <c r="FJ25" s="309"/>
      <c r="FK25" s="309"/>
      <c r="FL25" s="309"/>
      <c r="FM25" s="309"/>
      <c r="FN25" s="309"/>
      <c r="FO25" s="309"/>
      <c r="FP25" s="309"/>
      <c r="FQ25" s="309"/>
      <c r="FR25" s="309"/>
      <c r="FS25" s="309"/>
      <c r="FT25" s="309"/>
      <c r="FU25" s="309"/>
      <c r="FV25" s="309"/>
      <c r="FW25" s="309"/>
      <c r="FX25" s="309"/>
      <c r="FY25" s="309"/>
      <c r="FZ25" s="309"/>
      <c r="GA25" s="309"/>
      <c r="GB25" s="309"/>
      <c r="GC25" s="309"/>
      <c r="GD25" s="309"/>
      <c r="GE25" s="309"/>
      <c r="GF25" s="309"/>
      <c r="GG25" s="309"/>
      <c r="GH25" s="309"/>
      <c r="GI25" s="309"/>
      <c r="GJ25" s="309"/>
      <c r="GK25" s="309"/>
      <c r="GL25" s="309"/>
      <c r="GM25" s="309"/>
      <c r="GN25" s="309"/>
      <c r="GO25" s="309"/>
      <c r="GP25" s="309"/>
      <c r="GQ25" s="309"/>
      <c r="GR25" s="309"/>
      <c r="GS25" s="309"/>
      <c r="GT25" s="309"/>
      <c r="GU25" s="309"/>
      <c r="GV25" s="309"/>
      <c r="GW25" s="309"/>
      <c r="GX25" s="309"/>
      <c r="GY25" s="309"/>
      <c r="GZ25" s="309"/>
      <c r="HA25" s="309"/>
      <c r="HB25" s="309"/>
      <c r="HC25" s="309"/>
      <c r="HD25" s="309"/>
      <c r="HE25" s="309"/>
      <c r="HF25" s="309"/>
      <c r="HG25" s="309"/>
      <c r="HH25" s="309"/>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c r="IK25" s="309"/>
      <c r="IL25" s="309"/>
      <c r="IM25" s="309"/>
      <c r="IN25" s="309"/>
      <c r="IO25" s="309"/>
      <c r="IP25" s="309"/>
      <c r="IQ25" s="309"/>
      <c r="IR25" s="309"/>
      <c r="IS25" s="309"/>
    </row>
    <row r="26" spans="1:253" ht="15.75">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09"/>
      <c r="DR26" s="309"/>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09"/>
      <c r="EZ26" s="309"/>
      <c r="FA26" s="309"/>
      <c r="FB26" s="309"/>
      <c r="FC26" s="309"/>
      <c r="FD26" s="309"/>
      <c r="FE26" s="309"/>
      <c r="FF26" s="309"/>
      <c r="FG26" s="309"/>
      <c r="FH26" s="309"/>
      <c r="FI26" s="309"/>
      <c r="FJ26" s="309"/>
      <c r="FK26" s="309"/>
      <c r="FL26" s="309"/>
      <c r="FM26" s="309"/>
      <c r="FN26" s="309"/>
      <c r="FO26" s="309"/>
      <c r="FP26" s="309"/>
      <c r="FQ26" s="309"/>
      <c r="FR26" s="309"/>
      <c r="FS26" s="309"/>
      <c r="FT26" s="309"/>
      <c r="FU26" s="309"/>
      <c r="FV26" s="309"/>
      <c r="FW26" s="309"/>
      <c r="FX26" s="309"/>
      <c r="FY26" s="309"/>
      <c r="FZ26" s="309"/>
      <c r="GA26" s="309"/>
      <c r="GB26" s="309"/>
      <c r="GC26" s="309"/>
      <c r="GD26" s="309"/>
      <c r="GE26" s="309"/>
      <c r="GF26" s="309"/>
      <c r="GG26" s="309"/>
      <c r="GH26" s="309"/>
      <c r="GI26" s="309"/>
      <c r="GJ26" s="309"/>
      <c r="GK26" s="309"/>
      <c r="GL26" s="309"/>
      <c r="GM26" s="309"/>
      <c r="GN26" s="309"/>
      <c r="GO26" s="309"/>
      <c r="GP26" s="309"/>
      <c r="GQ26" s="309"/>
      <c r="GR26" s="309"/>
      <c r="GS26" s="309"/>
      <c r="GT26" s="309"/>
      <c r="GU26" s="309"/>
      <c r="GV26" s="309"/>
      <c r="GW26" s="309"/>
      <c r="GX26" s="309"/>
      <c r="GY26" s="309"/>
      <c r="GZ26" s="309"/>
      <c r="HA26" s="309"/>
      <c r="HB26" s="309"/>
      <c r="HC26" s="309"/>
      <c r="HD26" s="309"/>
      <c r="HE26" s="309"/>
      <c r="HF26" s="309"/>
      <c r="HG26" s="309"/>
      <c r="HH26" s="309"/>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c r="IK26" s="309"/>
      <c r="IL26" s="309"/>
      <c r="IM26" s="309"/>
      <c r="IN26" s="309"/>
      <c r="IO26" s="309"/>
      <c r="IP26" s="309"/>
      <c r="IQ26" s="309"/>
      <c r="IR26" s="309"/>
      <c r="IS26" s="309"/>
    </row>
    <row r="27" spans="1:253" ht="15.75">
      <c r="A27" s="309"/>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09"/>
      <c r="DR27" s="309"/>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09"/>
      <c r="EZ27" s="309"/>
      <c r="FA27" s="309"/>
      <c r="FB27" s="309"/>
      <c r="FC27" s="309"/>
      <c r="FD27" s="309"/>
      <c r="FE27" s="309"/>
      <c r="FF27" s="309"/>
      <c r="FG27" s="309"/>
      <c r="FH27" s="309"/>
      <c r="FI27" s="309"/>
      <c r="FJ27" s="309"/>
      <c r="FK27" s="309"/>
      <c r="FL27" s="309"/>
      <c r="FM27" s="309"/>
      <c r="FN27" s="309"/>
      <c r="FO27" s="309"/>
      <c r="FP27" s="309"/>
      <c r="FQ27" s="309"/>
      <c r="FR27" s="309"/>
      <c r="FS27" s="309"/>
      <c r="FT27" s="309"/>
      <c r="FU27" s="309"/>
      <c r="FV27" s="309"/>
      <c r="FW27" s="309"/>
      <c r="FX27" s="309"/>
      <c r="FY27" s="309"/>
      <c r="FZ27" s="309"/>
      <c r="GA27" s="309"/>
      <c r="GB27" s="309"/>
      <c r="GC27" s="309"/>
      <c r="GD27" s="309"/>
      <c r="GE27" s="309"/>
      <c r="GF27" s="309"/>
      <c r="GG27" s="309"/>
      <c r="GH27" s="309"/>
      <c r="GI27" s="309"/>
      <c r="GJ27" s="309"/>
      <c r="GK27" s="309"/>
      <c r="GL27" s="309"/>
      <c r="GM27" s="309"/>
      <c r="GN27" s="309"/>
      <c r="GO27" s="309"/>
      <c r="GP27" s="309"/>
      <c r="GQ27" s="309"/>
      <c r="GR27" s="309"/>
      <c r="GS27" s="309"/>
      <c r="GT27" s="309"/>
      <c r="GU27" s="309"/>
      <c r="GV27" s="309"/>
      <c r="GW27" s="309"/>
      <c r="GX27" s="309"/>
      <c r="GY27" s="309"/>
      <c r="GZ27" s="309"/>
      <c r="HA27" s="309"/>
      <c r="HB27" s="309"/>
      <c r="HC27" s="309"/>
      <c r="HD27" s="309"/>
      <c r="HE27" s="309"/>
      <c r="HF27" s="309"/>
      <c r="HG27" s="309"/>
      <c r="HH27" s="309"/>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c r="IK27" s="309"/>
      <c r="IL27" s="309"/>
      <c r="IM27" s="309"/>
      <c r="IN27" s="309"/>
      <c r="IO27" s="309"/>
      <c r="IP27" s="309"/>
      <c r="IQ27" s="309"/>
      <c r="IR27" s="309"/>
      <c r="IS27" s="309"/>
    </row>
    <row r="28" spans="1:253" ht="15.75">
      <c r="A28" s="309"/>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09"/>
      <c r="EZ28" s="309"/>
      <c r="FA28" s="309"/>
      <c r="FB28" s="309"/>
      <c r="FC28" s="309"/>
      <c r="FD28" s="309"/>
      <c r="FE28" s="309"/>
      <c r="FF28" s="309"/>
      <c r="FG28" s="309"/>
      <c r="FH28" s="309"/>
      <c r="FI28" s="309"/>
      <c r="FJ28" s="309"/>
      <c r="FK28" s="309"/>
      <c r="FL28" s="309"/>
      <c r="FM28" s="309"/>
      <c r="FN28" s="309"/>
      <c r="FO28" s="309"/>
      <c r="FP28" s="309"/>
      <c r="FQ28" s="309"/>
      <c r="FR28" s="309"/>
      <c r="FS28" s="309"/>
      <c r="FT28" s="309"/>
      <c r="FU28" s="309"/>
      <c r="FV28" s="309"/>
      <c r="FW28" s="309"/>
      <c r="FX28" s="309"/>
      <c r="FY28" s="309"/>
      <c r="FZ28" s="309"/>
      <c r="GA28" s="309"/>
      <c r="GB28" s="309"/>
      <c r="GC28" s="309"/>
      <c r="GD28" s="309"/>
      <c r="GE28" s="309"/>
      <c r="GF28" s="309"/>
      <c r="GG28" s="309"/>
      <c r="GH28" s="309"/>
      <c r="GI28" s="309"/>
      <c r="GJ28" s="309"/>
      <c r="GK28" s="309"/>
      <c r="GL28" s="309"/>
      <c r="GM28" s="309"/>
      <c r="GN28" s="309"/>
      <c r="GO28" s="309"/>
      <c r="GP28" s="309"/>
      <c r="GQ28" s="309"/>
      <c r="GR28" s="309"/>
      <c r="GS28" s="309"/>
      <c r="GT28" s="309"/>
      <c r="GU28" s="309"/>
      <c r="GV28" s="309"/>
      <c r="GW28" s="309"/>
      <c r="GX28" s="309"/>
      <c r="GY28" s="309"/>
      <c r="GZ28" s="309"/>
      <c r="HA28" s="309"/>
      <c r="HB28" s="309"/>
      <c r="HC28" s="309"/>
      <c r="HD28" s="309"/>
      <c r="HE28" s="309"/>
      <c r="HF28" s="309"/>
      <c r="HG28" s="309"/>
      <c r="HH28" s="309"/>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c r="IK28" s="309"/>
      <c r="IL28" s="309"/>
      <c r="IM28" s="309"/>
      <c r="IN28" s="309"/>
      <c r="IO28" s="309"/>
      <c r="IP28" s="309"/>
      <c r="IQ28" s="309"/>
      <c r="IR28" s="309"/>
      <c r="IS28" s="309"/>
    </row>
    <row r="29" spans="1:253" ht="15.75">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09"/>
      <c r="EZ29" s="309"/>
      <c r="FA29" s="309"/>
      <c r="FB29" s="309"/>
      <c r="FC29" s="309"/>
      <c r="FD29" s="309"/>
      <c r="FE29" s="309"/>
      <c r="FF29" s="309"/>
      <c r="FG29" s="309"/>
      <c r="FH29" s="309"/>
      <c r="FI29" s="309"/>
      <c r="FJ29" s="309"/>
      <c r="FK29" s="309"/>
      <c r="FL29" s="309"/>
      <c r="FM29" s="309"/>
      <c r="FN29" s="309"/>
      <c r="FO29" s="309"/>
      <c r="FP29" s="309"/>
      <c r="FQ29" s="309"/>
      <c r="FR29" s="309"/>
      <c r="FS29" s="309"/>
      <c r="FT29" s="309"/>
      <c r="FU29" s="309"/>
      <c r="FV29" s="309"/>
      <c r="FW29" s="309"/>
      <c r="FX29" s="309"/>
      <c r="FY29" s="309"/>
      <c r="FZ29" s="309"/>
      <c r="GA29" s="309"/>
      <c r="GB29" s="309"/>
      <c r="GC29" s="309"/>
      <c r="GD29" s="309"/>
      <c r="GE29" s="309"/>
      <c r="GF29" s="309"/>
      <c r="GG29" s="309"/>
      <c r="GH29" s="309"/>
      <c r="GI29" s="309"/>
      <c r="GJ29" s="309"/>
      <c r="GK29" s="309"/>
      <c r="GL29" s="309"/>
      <c r="GM29" s="309"/>
      <c r="GN29" s="309"/>
      <c r="GO29" s="309"/>
      <c r="GP29" s="309"/>
      <c r="GQ29" s="309"/>
      <c r="GR29" s="309"/>
      <c r="GS29" s="309"/>
      <c r="GT29" s="309"/>
      <c r="GU29" s="309"/>
      <c r="GV29" s="309"/>
      <c r="GW29" s="309"/>
      <c r="GX29" s="309"/>
      <c r="GY29" s="309"/>
      <c r="GZ29" s="309"/>
      <c r="HA29" s="309"/>
      <c r="HB29" s="309"/>
      <c r="HC29" s="309"/>
      <c r="HD29" s="309"/>
      <c r="HE29" s="309"/>
      <c r="HF29" s="309"/>
      <c r="HG29" s="309"/>
      <c r="HH29" s="309"/>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c r="IK29" s="309"/>
      <c r="IL29" s="309"/>
      <c r="IM29" s="309"/>
      <c r="IN29" s="309"/>
      <c r="IO29" s="309"/>
      <c r="IP29" s="309"/>
      <c r="IQ29" s="309"/>
      <c r="IR29" s="309"/>
      <c r="IS29" s="309"/>
    </row>
    <row r="30" spans="1:253" ht="15.75">
      <c r="A30" s="309"/>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09"/>
      <c r="DR30" s="309"/>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09"/>
      <c r="EZ30" s="309"/>
      <c r="FA30" s="309"/>
      <c r="FB30" s="309"/>
      <c r="FC30" s="309"/>
      <c r="FD30" s="309"/>
      <c r="FE30" s="309"/>
      <c r="FF30" s="309"/>
      <c r="FG30" s="309"/>
      <c r="FH30" s="309"/>
      <c r="FI30" s="309"/>
      <c r="FJ30" s="309"/>
      <c r="FK30" s="309"/>
      <c r="FL30" s="309"/>
      <c r="FM30" s="309"/>
      <c r="FN30" s="309"/>
      <c r="FO30" s="309"/>
      <c r="FP30" s="309"/>
      <c r="FQ30" s="309"/>
      <c r="FR30" s="309"/>
      <c r="FS30" s="309"/>
      <c r="FT30" s="309"/>
      <c r="FU30" s="309"/>
      <c r="FV30" s="309"/>
      <c r="FW30" s="309"/>
      <c r="FX30" s="309"/>
      <c r="FY30" s="309"/>
      <c r="FZ30" s="309"/>
      <c r="GA30" s="309"/>
      <c r="GB30" s="309"/>
      <c r="GC30" s="309"/>
      <c r="GD30" s="309"/>
      <c r="GE30" s="309"/>
      <c r="GF30" s="309"/>
      <c r="GG30" s="309"/>
      <c r="GH30" s="309"/>
      <c r="GI30" s="309"/>
      <c r="GJ30" s="309"/>
      <c r="GK30" s="309"/>
      <c r="GL30" s="309"/>
      <c r="GM30" s="309"/>
      <c r="GN30" s="309"/>
      <c r="GO30" s="309"/>
      <c r="GP30" s="309"/>
      <c r="GQ30" s="309"/>
      <c r="GR30" s="309"/>
      <c r="GS30" s="309"/>
      <c r="GT30" s="309"/>
      <c r="GU30" s="309"/>
      <c r="GV30" s="309"/>
      <c r="GW30" s="309"/>
      <c r="GX30" s="309"/>
      <c r="GY30" s="309"/>
      <c r="GZ30" s="309"/>
      <c r="HA30" s="309"/>
      <c r="HB30" s="309"/>
      <c r="HC30" s="309"/>
      <c r="HD30" s="309"/>
      <c r="HE30" s="309"/>
      <c r="HF30" s="309"/>
      <c r="HG30" s="309"/>
      <c r="HH30" s="309"/>
      <c r="HI30" s="309"/>
      <c r="HJ30" s="309"/>
      <c r="HK30" s="309"/>
      <c r="HL30" s="309"/>
      <c r="HM30" s="309"/>
      <c r="HN30" s="309"/>
      <c r="HO30" s="309"/>
      <c r="HP30" s="309"/>
      <c r="HQ30" s="309"/>
      <c r="HR30" s="309"/>
      <c r="HS30" s="309"/>
      <c r="HT30" s="309"/>
      <c r="HU30" s="309"/>
      <c r="HV30" s="309"/>
      <c r="HW30" s="309"/>
      <c r="HX30" s="309"/>
      <c r="HY30" s="309"/>
      <c r="HZ30" s="309"/>
      <c r="IA30" s="309"/>
      <c r="IB30" s="309"/>
      <c r="IC30" s="309"/>
      <c r="ID30" s="309"/>
      <c r="IE30" s="309"/>
      <c r="IF30" s="309"/>
      <c r="IG30" s="309"/>
      <c r="IH30" s="309"/>
      <c r="II30" s="309"/>
      <c r="IJ30" s="309"/>
      <c r="IK30" s="309"/>
      <c r="IL30" s="309"/>
      <c r="IM30" s="309"/>
      <c r="IN30" s="309"/>
      <c r="IO30" s="309"/>
      <c r="IP30" s="309"/>
      <c r="IQ30" s="309"/>
      <c r="IR30" s="309"/>
      <c r="IS30" s="309"/>
    </row>
    <row r="31" spans="1:253" ht="15.75">
      <c r="A31" s="309"/>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c r="CJ31" s="309"/>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09"/>
      <c r="DR31" s="309"/>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09"/>
      <c r="EZ31" s="309"/>
      <c r="FA31" s="309"/>
      <c r="FB31" s="309"/>
      <c r="FC31" s="309"/>
      <c r="FD31" s="309"/>
      <c r="FE31" s="309"/>
      <c r="FF31" s="309"/>
      <c r="FG31" s="309"/>
      <c r="FH31" s="309"/>
      <c r="FI31" s="309"/>
      <c r="FJ31" s="309"/>
      <c r="FK31" s="309"/>
      <c r="FL31" s="309"/>
      <c r="FM31" s="309"/>
      <c r="FN31" s="309"/>
      <c r="FO31" s="309"/>
      <c r="FP31" s="309"/>
      <c r="FQ31" s="309"/>
      <c r="FR31" s="309"/>
      <c r="FS31" s="309"/>
      <c r="FT31" s="309"/>
      <c r="FU31" s="309"/>
      <c r="FV31" s="309"/>
      <c r="FW31" s="309"/>
      <c r="FX31" s="309"/>
      <c r="FY31" s="309"/>
      <c r="FZ31" s="309"/>
      <c r="GA31" s="309"/>
      <c r="GB31" s="309"/>
      <c r="GC31" s="309"/>
      <c r="GD31" s="309"/>
      <c r="GE31" s="309"/>
      <c r="GF31" s="309"/>
      <c r="GG31" s="309"/>
      <c r="GH31" s="309"/>
      <c r="GI31" s="309"/>
      <c r="GJ31" s="309"/>
      <c r="GK31" s="309"/>
      <c r="GL31" s="309"/>
      <c r="GM31" s="309"/>
      <c r="GN31" s="309"/>
      <c r="GO31" s="309"/>
      <c r="GP31" s="309"/>
      <c r="GQ31" s="309"/>
      <c r="GR31" s="309"/>
      <c r="GS31" s="309"/>
      <c r="GT31" s="309"/>
      <c r="GU31" s="309"/>
      <c r="GV31" s="309"/>
      <c r="GW31" s="309"/>
      <c r="GX31" s="309"/>
      <c r="GY31" s="309"/>
      <c r="GZ31" s="309"/>
      <c r="HA31" s="309"/>
      <c r="HB31" s="309"/>
      <c r="HC31" s="309"/>
      <c r="HD31" s="309"/>
      <c r="HE31" s="309"/>
      <c r="HF31" s="309"/>
      <c r="HG31" s="309"/>
      <c r="HH31" s="309"/>
      <c r="HI31" s="309"/>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c r="IK31" s="309"/>
      <c r="IL31" s="309"/>
      <c r="IM31" s="309"/>
      <c r="IN31" s="309"/>
      <c r="IO31" s="309"/>
      <c r="IP31" s="309"/>
      <c r="IQ31" s="309"/>
      <c r="IR31" s="309"/>
      <c r="IS31" s="309"/>
    </row>
    <row r="32" spans="1:253" ht="15.75">
      <c r="A32" s="309"/>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c r="CJ32" s="309"/>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09"/>
      <c r="DR32" s="309"/>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09"/>
      <c r="EZ32" s="309"/>
      <c r="FA32" s="309"/>
      <c r="FB32" s="309"/>
      <c r="FC32" s="309"/>
      <c r="FD32" s="309"/>
      <c r="FE32" s="309"/>
      <c r="FF32" s="309"/>
      <c r="FG32" s="309"/>
      <c r="FH32" s="309"/>
      <c r="FI32" s="309"/>
      <c r="FJ32" s="309"/>
      <c r="FK32" s="309"/>
      <c r="FL32" s="309"/>
      <c r="FM32" s="309"/>
      <c r="FN32" s="309"/>
      <c r="FO32" s="309"/>
      <c r="FP32" s="309"/>
      <c r="FQ32" s="309"/>
      <c r="FR32" s="309"/>
      <c r="FS32" s="309"/>
      <c r="FT32" s="309"/>
      <c r="FU32" s="309"/>
      <c r="FV32" s="309"/>
      <c r="FW32" s="309"/>
      <c r="FX32" s="309"/>
      <c r="FY32" s="309"/>
      <c r="FZ32" s="309"/>
      <c r="GA32" s="309"/>
      <c r="GB32" s="309"/>
      <c r="GC32" s="309"/>
      <c r="GD32" s="309"/>
      <c r="GE32" s="309"/>
      <c r="GF32" s="309"/>
      <c r="GG32" s="309"/>
      <c r="GH32" s="309"/>
      <c r="GI32" s="309"/>
      <c r="GJ32" s="309"/>
      <c r="GK32" s="309"/>
      <c r="GL32" s="309"/>
      <c r="GM32" s="309"/>
      <c r="GN32" s="309"/>
      <c r="GO32" s="309"/>
      <c r="GP32" s="309"/>
      <c r="GQ32" s="309"/>
      <c r="GR32" s="309"/>
      <c r="GS32" s="309"/>
      <c r="GT32" s="309"/>
      <c r="GU32" s="309"/>
      <c r="GV32" s="309"/>
      <c r="GW32" s="309"/>
      <c r="GX32" s="309"/>
      <c r="GY32" s="309"/>
      <c r="GZ32" s="309"/>
      <c r="HA32" s="309"/>
      <c r="HB32" s="309"/>
      <c r="HC32" s="309"/>
      <c r="HD32" s="309"/>
      <c r="HE32" s="309"/>
      <c r="HF32" s="309"/>
      <c r="HG32" s="309"/>
      <c r="HH32" s="309"/>
      <c r="HI32" s="309"/>
      <c r="HJ32" s="309"/>
      <c r="HK32" s="309"/>
      <c r="HL32" s="309"/>
      <c r="HM32" s="309"/>
      <c r="HN32" s="309"/>
      <c r="HO32" s="309"/>
      <c r="HP32" s="309"/>
      <c r="HQ32" s="309"/>
      <c r="HR32" s="309"/>
      <c r="HS32" s="309"/>
      <c r="HT32" s="309"/>
      <c r="HU32" s="309"/>
      <c r="HV32" s="309"/>
      <c r="HW32" s="309"/>
      <c r="HX32" s="309"/>
      <c r="HY32" s="309"/>
      <c r="HZ32" s="309"/>
      <c r="IA32" s="309"/>
      <c r="IB32" s="309"/>
      <c r="IC32" s="309"/>
      <c r="ID32" s="309"/>
      <c r="IE32" s="309"/>
      <c r="IF32" s="309"/>
      <c r="IG32" s="309"/>
      <c r="IH32" s="309"/>
      <c r="II32" s="309"/>
      <c r="IJ32" s="309"/>
      <c r="IK32" s="309"/>
      <c r="IL32" s="309"/>
      <c r="IM32" s="309"/>
      <c r="IN32" s="309"/>
      <c r="IO32" s="309"/>
      <c r="IP32" s="309"/>
      <c r="IQ32" s="309"/>
      <c r="IR32" s="309"/>
      <c r="IS32" s="309"/>
    </row>
    <row r="33" spans="1:253" ht="15.75">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09"/>
      <c r="DR33" s="309"/>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09"/>
      <c r="EZ33" s="309"/>
      <c r="FA33" s="309"/>
      <c r="FB33" s="309"/>
      <c r="FC33" s="309"/>
      <c r="FD33" s="309"/>
      <c r="FE33" s="309"/>
      <c r="FF33" s="309"/>
      <c r="FG33" s="309"/>
      <c r="FH33" s="309"/>
      <c r="FI33" s="309"/>
      <c r="FJ33" s="309"/>
      <c r="FK33" s="309"/>
      <c r="FL33" s="309"/>
      <c r="FM33" s="309"/>
      <c r="FN33" s="309"/>
      <c r="FO33" s="309"/>
      <c r="FP33" s="309"/>
      <c r="FQ33" s="309"/>
      <c r="FR33" s="309"/>
      <c r="FS33" s="309"/>
      <c r="FT33" s="309"/>
      <c r="FU33" s="309"/>
      <c r="FV33" s="309"/>
      <c r="FW33" s="309"/>
      <c r="FX33" s="309"/>
      <c r="FY33" s="309"/>
      <c r="FZ33" s="309"/>
      <c r="GA33" s="309"/>
      <c r="GB33" s="309"/>
      <c r="GC33" s="309"/>
      <c r="GD33" s="309"/>
      <c r="GE33" s="309"/>
      <c r="GF33" s="309"/>
      <c r="GG33" s="309"/>
      <c r="GH33" s="309"/>
      <c r="GI33" s="309"/>
      <c r="GJ33" s="309"/>
      <c r="GK33" s="309"/>
      <c r="GL33" s="309"/>
      <c r="GM33" s="309"/>
      <c r="GN33" s="309"/>
      <c r="GO33" s="309"/>
      <c r="GP33" s="309"/>
      <c r="GQ33" s="309"/>
      <c r="GR33" s="309"/>
      <c r="GS33" s="309"/>
      <c r="GT33" s="309"/>
      <c r="GU33" s="309"/>
      <c r="GV33" s="309"/>
      <c r="GW33" s="309"/>
      <c r="GX33" s="309"/>
      <c r="GY33" s="309"/>
      <c r="GZ33" s="309"/>
      <c r="HA33" s="309"/>
      <c r="HB33" s="309"/>
      <c r="HC33" s="309"/>
      <c r="HD33" s="309"/>
      <c r="HE33" s="309"/>
      <c r="HF33" s="309"/>
      <c r="HG33" s="309"/>
      <c r="HH33" s="309"/>
      <c r="HI33" s="309"/>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c r="IK33" s="309"/>
      <c r="IL33" s="309"/>
      <c r="IM33" s="309"/>
      <c r="IN33" s="309"/>
      <c r="IO33" s="309"/>
      <c r="IP33" s="309"/>
      <c r="IQ33" s="309"/>
      <c r="IR33" s="309"/>
      <c r="IS33" s="309"/>
    </row>
    <row r="34" spans="1:253" ht="15.75">
      <c r="A34" s="309"/>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09"/>
      <c r="DR34" s="309"/>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09"/>
      <c r="EZ34" s="309"/>
      <c r="FA34" s="309"/>
      <c r="FB34" s="309"/>
      <c r="FC34" s="309"/>
      <c r="FD34" s="309"/>
      <c r="FE34" s="309"/>
      <c r="FF34" s="309"/>
      <c r="FG34" s="309"/>
      <c r="FH34" s="309"/>
      <c r="FI34" s="309"/>
      <c r="FJ34" s="309"/>
      <c r="FK34" s="309"/>
      <c r="FL34" s="309"/>
      <c r="FM34" s="309"/>
      <c r="FN34" s="309"/>
      <c r="FO34" s="309"/>
      <c r="FP34" s="309"/>
      <c r="FQ34" s="309"/>
      <c r="FR34" s="309"/>
      <c r="FS34" s="309"/>
      <c r="FT34" s="309"/>
      <c r="FU34" s="309"/>
      <c r="FV34" s="309"/>
      <c r="FW34" s="309"/>
      <c r="FX34" s="309"/>
      <c r="FY34" s="309"/>
      <c r="FZ34" s="309"/>
      <c r="GA34" s="309"/>
      <c r="GB34" s="309"/>
      <c r="GC34" s="309"/>
      <c r="GD34" s="309"/>
      <c r="GE34" s="309"/>
      <c r="GF34" s="309"/>
      <c r="GG34" s="309"/>
      <c r="GH34" s="309"/>
      <c r="GI34" s="309"/>
      <c r="GJ34" s="309"/>
      <c r="GK34" s="309"/>
      <c r="GL34" s="309"/>
      <c r="GM34" s="309"/>
      <c r="GN34" s="309"/>
      <c r="GO34" s="309"/>
      <c r="GP34" s="309"/>
      <c r="GQ34" s="309"/>
      <c r="GR34" s="309"/>
      <c r="GS34" s="309"/>
      <c r="GT34" s="309"/>
      <c r="GU34" s="309"/>
      <c r="GV34" s="309"/>
      <c r="GW34" s="309"/>
      <c r="GX34" s="309"/>
      <c r="GY34" s="309"/>
      <c r="GZ34" s="309"/>
      <c r="HA34" s="309"/>
      <c r="HB34" s="309"/>
      <c r="HC34" s="309"/>
      <c r="HD34" s="309"/>
      <c r="HE34" s="309"/>
      <c r="HF34" s="309"/>
      <c r="HG34" s="309"/>
      <c r="HH34" s="309"/>
      <c r="HI34" s="309"/>
      <c r="HJ34" s="309"/>
      <c r="HK34" s="309"/>
      <c r="HL34" s="309"/>
      <c r="HM34" s="309"/>
      <c r="HN34" s="309"/>
      <c r="HO34" s="309"/>
      <c r="HP34" s="309"/>
      <c r="HQ34" s="309"/>
      <c r="HR34" s="309"/>
      <c r="HS34" s="309"/>
      <c r="HT34" s="309"/>
      <c r="HU34" s="309"/>
      <c r="HV34" s="309"/>
      <c r="HW34" s="309"/>
      <c r="HX34" s="309"/>
      <c r="HY34" s="309"/>
      <c r="HZ34" s="309"/>
      <c r="IA34" s="309"/>
      <c r="IB34" s="309"/>
      <c r="IC34" s="309"/>
      <c r="ID34" s="309"/>
      <c r="IE34" s="309"/>
      <c r="IF34" s="309"/>
      <c r="IG34" s="309"/>
      <c r="IH34" s="309"/>
      <c r="II34" s="309"/>
      <c r="IJ34" s="309"/>
      <c r="IK34" s="309"/>
      <c r="IL34" s="309"/>
      <c r="IM34" s="309"/>
      <c r="IN34" s="309"/>
      <c r="IO34" s="309"/>
      <c r="IP34" s="309"/>
      <c r="IQ34" s="309"/>
      <c r="IR34" s="309"/>
      <c r="IS34" s="309"/>
    </row>
    <row r="35" spans="1:253" ht="15.75">
      <c r="A35" s="309"/>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09"/>
      <c r="DR35" s="309"/>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09"/>
      <c r="EZ35" s="309"/>
      <c r="FA35" s="309"/>
      <c r="FB35" s="309"/>
      <c r="FC35" s="309"/>
      <c r="FD35" s="309"/>
      <c r="FE35" s="309"/>
      <c r="FF35" s="309"/>
      <c r="FG35" s="309"/>
      <c r="FH35" s="309"/>
      <c r="FI35" s="309"/>
      <c r="FJ35" s="309"/>
      <c r="FK35" s="309"/>
      <c r="FL35" s="309"/>
      <c r="FM35" s="309"/>
      <c r="FN35" s="309"/>
      <c r="FO35" s="309"/>
      <c r="FP35" s="309"/>
      <c r="FQ35" s="309"/>
      <c r="FR35" s="309"/>
      <c r="FS35" s="309"/>
      <c r="FT35" s="309"/>
      <c r="FU35" s="309"/>
      <c r="FV35" s="309"/>
      <c r="FW35" s="309"/>
      <c r="FX35" s="309"/>
      <c r="FY35" s="309"/>
      <c r="FZ35" s="309"/>
      <c r="GA35" s="309"/>
      <c r="GB35" s="309"/>
      <c r="GC35" s="309"/>
      <c r="GD35" s="309"/>
      <c r="GE35" s="309"/>
      <c r="GF35" s="309"/>
      <c r="GG35" s="309"/>
      <c r="GH35" s="309"/>
      <c r="GI35" s="309"/>
      <c r="GJ35" s="309"/>
      <c r="GK35" s="309"/>
      <c r="GL35" s="309"/>
      <c r="GM35" s="309"/>
      <c r="GN35" s="309"/>
      <c r="GO35" s="309"/>
      <c r="GP35" s="309"/>
      <c r="GQ35" s="309"/>
      <c r="GR35" s="309"/>
      <c r="GS35" s="309"/>
      <c r="GT35" s="309"/>
      <c r="GU35" s="309"/>
      <c r="GV35" s="309"/>
      <c r="GW35" s="309"/>
      <c r="GX35" s="309"/>
      <c r="GY35" s="309"/>
      <c r="GZ35" s="309"/>
      <c r="HA35" s="309"/>
      <c r="HB35" s="309"/>
      <c r="HC35" s="309"/>
      <c r="HD35" s="309"/>
      <c r="HE35" s="309"/>
      <c r="HF35" s="309"/>
      <c r="HG35" s="309"/>
      <c r="HH35" s="309"/>
      <c r="HI35" s="309"/>
      <c r="HJ35" s="309"/>
      <c r="HK35" s="309"/>
      <c r="HL35" s="309"/>
      <c r="HM35" s="309"/>
      <c r="HN35" s="309"/>
      <c r="HO35" s="309"/>
      <c r="HP35" s="309"/>
      <c r="HQ35" s="309"/>
      <c r="HR35" s="309"/>
      <c r="HS35" s="309"/>
      <c r="HT35" s="309"/>
      <c r="HU35" s="309"/>
      <c r="HV35" s="309"/>
      <c r="HW35" s="309"/>
      <c r="HX35" s="309"/>
      <c r="HY35" s="309"/>
      <c r="HZ35" s="309"/>
      <c r="IA35" s="309"/>
      <c r="IB35" s="309"/>
      <c r="IC35" s="309"/>
      <c r="ID35" s="309"/>
      <c r="IE35" s="309"/>
      <c r="IF35" s="309"/>
      <c r="IG35" s="309"/>
      <c r="IH35" s="309"/>
      <c r="II35" s="309"/>
      <c r="IJ35" s="309"/>
      <c r="IK35" s="309"/>
      <c r="IL35" s="309"/>
      <c r="IM35" s="309"/>
      <c r="IN35" s="309"/>
      <c r="IO35" s="309"/>
      <c r="IP35" s="309"/>
      <c r="IQ35" s="309"/>
      <c r="IR35" s="309"/>
      <c r="IS35" s="309"/>
    </row>
    <row r="36" spans="1:253" ht="15.75">
      <c r="A36" s="309"/>
      <c r="B36" s="309"/>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09"/>
      <c r="DR36" s="309"/>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c r="EO36" s="309"/>
      <c r="EP36" s="309"/>
      <c r="EQ36" s="309"/>
      <c r="ER36" s="309"/>
      <c r="ES36" s="309"/>
      <c r="ET36" s="309"/>
      <c r="EU36" s="309"/>
      <c r="EV36" s="309"/>
      <c r="EW36" s="309"/>
      <c r="EX36" s="309"/>
      <c r="EY36" s="309"/>
      <c r="EZ36" s="309"/>
      <c r="FA36" s="309"/>
      <c r="FB36" s="309"/>
      <c r="FC36" s="309"/>
      <c r="FD36" s="309"/>
      <c r="FE36" s="309"/>
      <c r="FF36" s="309"/>
      <c r="FG36" s="309"/>
      <c r="FH36" s="309"/>
      <c r="FI36" s="309"/>
      <c r="FJ36" s="309"/>
      <c r="FK36" s="309"/>
      <c r="FL36" s="309"/>
      <c r="FM36" s="309"/>
      <c r="FN36" s="309"/>
      <c r="FO36" s="309"/>
      <c r="FP36" s="309"/>
      <c r="FQ36" s="309"/>
      <c r="FR36" s="309"/>
      <c r="FS36" s="309"/>
      <c r="FT36" s="309"/>
      <c r="FU36" s="309"/>
      <c r="FV36" s="309"/>
      <c r="FW36" s="309"/>
      <c r="FX36" s="309"/>
      <c r="FY36" s="309"/>
      <c r="FZ36" s="309"/>
      <c r="GA36" s="309"/>
      <c r="GB36" s="309"/>
      <c r="GC36" s="309"/>
      <c r="GD36" s="309"/>
      <c r="GE36" s="309"/>
      <c r="GF36" s="309"/>
      <c r="GG36" s="309"/>
      <c r="GH36" s="309"/>
      <c r="GI36" s="309"/>
      <c r="GJ36" s="309"/>
      <c r="GK36" s="309"/>
      <c r="GL36" s="309"/>
      <c r="GM36" s="309"/>
      <c r="GN36" s="309"/>
      <c r="GO36" s="309"/>
      <c r="GP36" s="309"/>
      <c r="GQ36" s="309"/>
      <c r="GR36" s="309"/>
      <c r="GS36" s="309"/>
      <c r="GT36" s="309"/>
      <c r="GU36" s="309"/>
      <c r="GV36" s="309"/>
      <c r="GW36" s="309"/>
      <c r="GX36" s="309"/>
      <c r="GY36" s="309"/>
      <c r="GZ36" s="309"/>
      <c r="HA36" s="309"/>
      <c r="HB36" s="309"/>
      <c r="HC36" s="309"/>
      <c r="HD36" s="309"/>
      <c r="HE36" s="309"/>
      <c r="HF36" s="309"/>
      <c r="HG36" s="309"/>
      <c r="HH36" s="309"/>
      <c r="HI36" s="309"/>
      <c r="HJ36" s="309"/>
      <c r="HK36" s="309"/>
      <c r="HL36" s="309"/>
      <c r="HM36" s="309"/>
      <c r="HN36" s="309"/>
      <c r="HO36" s="309"/>
      <c r="HP36" s="309"/>
      <c r="HQ36" s="309"/>
      <c r="HR36" s="309"/>
      <c r="HS36" s="309"/>
      <c r="HT36" s="309"/>
      <c r="HU36" s="309"/>
      <c r="HV36" s="309"/>
      <c r="HW36" s="309"/>
      <c r="HX36" s="309"/>
      <c r="HY36" s="309"/>
      <c r="HZ36" s="309"/>
      <c r="IA36" s="309"/>
      <c r="IB36" s="309"/>
      <c r="IC36" s="309"/>
      <c r="ID36" s="309"/>
      <c r="IE36" s="309"/>
      <c r="IF36" s="309"/>
      <c r="IG36" s="309"/>
      <c r="IH36" s="309"/>
      <c r="II36" s="309"/>
      <c r="IJ36" s="309"/>
      <c r="IK36" s="309"/>
      <c r="IL36" s="309"/>
      <c r="IM36" s="309"/>
      <c r="IN36" s="309"/>
      <c r="IO36" s="309"/>
      <c r="IP36" s="309"/>
      <c r="IQ36" s="309"/>
      <c r="IR36" s="309"/>
      <c r="IS36" s="309"/>
    </row>
    <row r="37" spans="1:253" ht="15.75">
      <c r="A37" s="309"/>
      <c r="B37" s="309"/>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09"/>
      <c r="BR37" s="309"/>
      <c r="BS37" s="309"/>
      <c r="BT37" s="309"/>
      <c r="BU37" s="309"/>
      <c r="BV37" s="309"/>
      <c r="BW37" s="309"/>
      <c r="BX37" s="309"/>
      <c r="BY37" s="309"/>
      <c r="BZ37" s="309"/>
      <c r="CA37" s="309"/>
      <c r="CB37" s="309"/>
      <c r="CC37" s="309"/>
      <c r="CD37" s="309"/>
      <c r="CE37" s="309"/>
      <c r="CF37" s="309"/>
      <c r="CG37" s="309"/>
      <c r="CH37" s="309"/>
      <c r="CI37" s="309"/>
      <c r="CJ37" s="309"/>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9"/>
      <c r="DJ37" s="309"/>
      <c r="DK37" s="309"/>
      <c r="DL37" s="309"/>
      <c r="DM37" s="309"/>
      <c r="DN37" s="309"/>
      <c r="DO37" s="309"/>
      <c r="DP37" s="309"/>
      <c r="DQ37" s="309"/>
      <c r="DR37" s="309"/>
      <c r="DS37" s="309"/>
      <c r="DT37" s="309"/>
      <c r="DU37" s="309"/>
      <c r="DV37" s="309"/>
      <c r="DW37" s="309"/>
      <c r="DX37" s="309"/>
      <c r="DY37" s="309"/>
      <c r="DZ37" s="309"/>
      <c r="EA37" s="309"/>
      <c r="EB37" s="309"/>
      <c r="EC37" s="309"/>
      <c r="ED37" s="309"/>
      <c r="EE37" s="309"/>
      <c r="EF37" s="309"/>
      <c r="EG37" s="309"/>
      <c r="EH37" s="309"/>
      <c r="EI37" s="309"/>
      <c r="EJ37" s="309"/>
      <c r="EK37" s="309"/>
      <c r="EL37" s="309"/>
      <c r="EM37" s="309"/>
      <c r="EN37" s="309"/>
      <c r="EO37" s="309"/>
      <c r="EP37" s="309"/>
      <c r="EQ37" s="309"/>
      <c r="ER37" s="309"/>
      <c r="ES37" s="309"/>
      <c r="ET37" s="309"/>
      <c r="EU37" s="309"/>
      <c r="EV37" s="309"/>
      <c r="EW37" s="309"/>
      <c r="EX37" s="309"/>
      <c r="EY37" s="309"/>
      <c r="EZ37" s="309"/>
      <c r="FA37" s="309"/>
      <c r="FB37" s="309"/>
      <c r="FC37" s="309"/>
      <c r="FD37" s="309"/>
      <c r="FE37" s="309"/>
      <c r="FF37" s="309"/>
      <c r="FG37" s="309"/>
      <c r="FH37" s="309"/>
      <c r="FI37" s="309"/>
      <c r="FJ37" s="309"/>
      <c r="FK37" s="309"/>
      <c r="FL37" s="309"/>
      <c r="FM37" s="309"/>
      <c r="FN37" s="309"/>
      <c r="FO37" s="309"/>
      <c r="FP37" s="309"/>
      <c r="FQ37" s="309"/>
      <c r="FR37" s="309"/>
      <c r="FS37" s="309"/>
      <c r="FT37" s="309"/>
      <c r="FU37" s="309"/>
      <c r="FV37" s="309"/>
      <c r="FW37" s="309"/>
      <c r="FX37" s="309"/>
      <c r="FY37" s="309"/>
      <c r="FZ37" s="309"/>
      <c r="GA37" s="309"/>
      <c r="GB37" s="309"/>
      <c r="GC37" s="309"/>
      <c r="GD37" s="309"/>
      <c r="GE37" s="309"/>
      <c r="GF37" s="309"/>
      <c r="GG37" s="309"/>
      <c r="GH37" s="309"/>
      <c r="GI37" s="309"/>
      <c r="GJ37" s="309"/>
      <c r="GK37" s="309"/>
      <c r="GL37" s="309"/>
      <c r="GM37" s="309"/>
      <c r="GN37" s="309"/>
      <c r="GO37" s="309"/>
      <c r="GP37" s="309"/>
      <c r="GQ37" s="309"/>
      <c r="GR37" s="309"/>
      <c r="GS37" s="309"/>
      <c r="GT37" s="309"/>
      <c r="GU37" s="309"/>
      <c r="GV37" s="309"/>
      <c r="GW37" s="309"/>
      <c r="GX37" s="309"/>
      <c r="GY37" s="309"/>
      <c r="GZ37" s="309"/>
      <c r="HA37" s="309"/>
      <c r="HB37" s="309"/>
      <c r="HC37" s="309"/>
      <c r="HD37" s="309"/>
      <c r="HE37" s="309"/>
      <c r="HF37" s="309"/>
      <c r="HG37" s="309"/>
      <c r="HH37" s="309"/>
      <c r="HI37" s="309"/>
      <c r="HJ37" s="309"/>
      <c r="HK37" s="309"/>
      <c r="HL37" s="309"/>
      <c r="HM37" s="309"/>
      <c r="HN37" s="309"/>
      <c r="HO37" s="309"/>
      <c r="HP37" s="309"/>
      <c r="HQ37" s="309"/>
      <c r="HR37" s="309"/>
      <c r="HS37" s="309"/>
      <c r="HT37" s="309"/>
      <c r="HU37" s="309"/>
      <c r="HV37" s="309"/>
      <c r="HW37" s="309"/>
      <c r="HX37" s="309"/>
      <c r="HY37" s="309"/>
      <c r="HZ37" s="309"/>
      <c r="IA37" s="309"/>
      <c r="IB37" s="309"/>
      <c r="IC37" s="309"/>
      <c r="ID37" s="309"/>
      <c r="IE37" s="309"/>
      <c r="IF37" s="309"/>
      <c r="IG37" s="309"/>
      <c r="IH37" s="309"/>
      <c r="II37" s="309"/>
      <c r="IJ37" s="309"/>
      <c r="IK37" s="309"/>
      <c r="IL37" s="309"/>
      <c r="IM37" s="309"/>
      <c r="IN37" s="309"/>
      <c r="IO37" s="309"/>
      <c r="IP37" s="309"/>
      <c r="IQ37" s="309"/>
      <c r="IR37" s="309"/>
      <c r="IS37" s="309"/>
    </row>
    <row r="38" spans="1:253" ht="15.75">
      <c r="A38" s="309"/>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09"/>
      <c r="CC38" s="309"/>
      <c r="CD38" s="309"/>
      <c r="CE38" s="309"/>
      <c r="CF38" s="309"/>
      <c r="CG38" s="309"/>
      <c r="CH38" s="309"/>
      <c r="CI38" s="309"/>
      <c r="CJ38" s="309"/>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9"/>
      <c r="DJ38" s="309"/>
      <c r="DK38" s="309"/>
      <c r="DL38" s="309"/>
      <c r="DM38" s="309"/>
      <c r="DN38" s="309"/>
      <c r="DO38" s="309"/>
      <c r="DP38" s="309"/>
      <c r="DQ38" s="309"/>
      <c r="DR38" s="309"/>
      <c r="DS38" s="309"/>
      <c r="DT38" s="309"/>
      <c r="DU38" s="309"/>
      <c r="DV38" s="309"/>
      <c r="DW38" s="309"/>
      <c r="DX38" s="309"/>
      <c r="DY38" s="309"/>
      <c r="DZ38" s="309"/>
      <c r="EA38" s="309"/>
      <c r="EB38" s="309"/>
      <c r="EC38" s="309"/>
      <c r="ED38" s="309"/>
      <c r="EE38" s="309"/>
      <c r="EF38" s="309"/>
      <c r="EG38" s="309"/>
      <c r="EH38" s="309"/>
      <c r="EI38" s="309"/>
      <c r="EJ38" s="309"/>
      <c r="EK38" s="309"/>
      <c r="EL38" s="309"/>
      <c r="EM38" s="309"/>
      <c r="EN38" s="309"/>
      <c r="EO38" s="309"/>
      <c r="EP38" s="309"/>
      <c r="EQ38" s="309"/>
      <c r="ER38" s="309"/>
      <c r="ES38" s="309"/>
      <c r="ET38" s="309"/>
      <c r="EU38" s="309"/>
      <c r="EV38" s="309"/>
      <c r="EW38" s="309"/>
      <c r="EX38" s="309"/>
      <c r="EY38" s="309"/>
      <c r="EZ38" s="309"/>
      <c r="FA38" s="309"/>
      <c r="FB38" s="309"/>
      <c r="FC38" s="309"/>
      <c r="FD38" s="309"/>
      <c r="FE38" s="309"/>
      <c r="FF38" s="309"/>
      <c r="FG38" s="309"/>
      <c r="FH38" s="309"/>
      <c r="FI38" s="309"/>
      <c r="FJ38" s="309"/>
      <c r="FK38" s="309"/>
      <c r="FL38" s="309"/>
      <c r="FM38" s="309"/>
      <c r="FN38" s="309"/>
      <c r="FO38" s="309"/>
      <c r="FP38" s="309"/>
      <c r="FQ38" s="309"/>
      <c r="FR38" s="309"/>
      <c r="FS38" s="309"/>
      <c r="FT38" s="309"/>
      <c r="FU38" s="309"/>
      <c r="FV38" s="309"/>
      <c r="FW38" s="309"/>
      <c r="FX38" s="309"/>
      <c r="FY38" s="309"/>
      <c r="FZ38" s="309"/>
      <c r="GA38" s="309"/>
      <c r="GB38" s="309"/>
      <c r="GC38" s="309"/>
      <c r="GD38" s="309"/>
      <c r="GE38" s="309"/>
      <c r="GF38" s="309"/>
      <c r="GG38" s="309"/>
      <c r="GH38" s="309"/>
      <c r="GI38" s="309"/>
      <c r="GJ38" s="309"/>
      <c r="GK38" s="309"/>
      <c r="GL38" s="309"/>
      <c r="GM38" s="309"/>
      <c r="GN38" s="309"/>
      <c r="GO38" s="309"/>
      <c r="GP38" s="309"/>
      <c r="GQ38" s="309"/>
      <c r="GR38" s="309"/>
      <c r="GS38" s="309"/>
      <c r="GT38" s="309"/>
      <c r="GU38" s="309"/>
      <c r="GV38" s="309"/>
      <c r="GW38" s="309"/>
      <c r="GX38" s="309"/>
      <c r="GY38" s="309"/>
      <c r="GZ38" s="309"/>
      <c r="HA38" s="309"/>
      <c r="HB38" s="309"/>
      <c r="HC38" s="309"/>
      <c r="HD38" s="309"/>
      <c r="HE38" s="309"/>
      <c r="HF38" s="309"/>
      <c r="HG38" s="309"/>
      <c r="HH38" s="309"/>
      <c r="HI38" s="309"/>
      <c r="HJ38" s="309"/>
      <c r="HK38" s="309"/>
      <c r="HL38" s="309"/>
      <c r="HM38" s="309"/>
      <c r="HN38" s="309"/>
      <c r="HO38" s="309"/>
      <c r="HP38" s="309"/>
      <c r="HQ38" s="309"/>
      <c r="HR38" s="309"/>
      <c r="HS38" s="309"/>
      <c r="HT38" s="309"/>
      <c r="HU38" s="309"/>
      <c r="HV38" s="309"/>
      <c r="HW38" s="309"/>
      <c r="HX38" s="309"/>
      <c r="HY38" s="309"/>
      <c r="HZ38" s="309"/>
      <c r="IA38" s="309"/>
      <c r="IB38" s="309"/>
      <c r="IC38" s="309"/>
      <c r="ID38" s="309"/>
      <c r="IE38" s="309"/>
      <c r="IF38" s="309"/>
      <c r="IG38" s="309"/>
      <c r="IH38" s="309"/>
      <c r="II38" s="309"/>
      <c r="IJ38" s="309"/>
      <c r="IK38" s="309"/>
      <c r="IL38" s="309"/>
      <c r="IM38" s="309"/>
      <c r="IN38" s="309"/>
      <c r="IO38" s="309"/>
      <c r="IP38" s="309"/>
      <c r="IQ38" s="309"/>
      <c r="IR38" s="309"/>
      <c r="IS38" s="309"/>
    </row>
    <row r="39" spans="1:253" ht="15.75">
      <c r="A39" s="309"/>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09"/>
      <c r="DR39" s="309"/>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c r="EO39" s="309"/>
      <c r="EP39" s="309"/>
      <c r="EQ39" s="309"/>
      <c r="ER39" s="309"/>
      <c r="ES39" s="309"/>
      <c r="ET39" s="309"/>
      <c r="EU39" s="309"/>
      <c r="EV39" s="309"/>
      <c r="EW39" s="309"/>
      <c r="EX39" s="309"/>
      <c r="EY39" s="309"/>
      <c r="EZ39" s="309"/>
      <c r="FA39" s="309"/>
      <c r="FB39" s="309"/>
      <c r="FC39" s="309"/>
      <c r="FD39" s="309"/>
      <c r="FE39" s="309"/>
      <c r="FF39" s="309"/>
      <c r="FG39" s="309"/>
      <c r="FH39" s="309"/>
      <c r="FI39" s="309"/>
      <c r="FJ39" s="309"/>
      <c r="FK39" s="309"/>
      <c r="FL39" s="309"/>
      <c r="FM39" s="309"/>
      <c r="FN39" s="309"/>
      <c r="FO39" s="309"/>
      <c r="FP39" s="309"/>
      <c r="FQ39" s="309"/>
      <c r="FR39" s="309"/>
      <c r="FS39" s="309"/>
      <c r="FT39" s="309"/>
      <c r="FU39" s="309"/>
      <c r="FV39" s="309"/>
      <c r="FW39" s="309"/>
      <c r="FX39" s="309"/>
      <c r="FY39" s="309"/>
      <c r="FZ39" s="309"/>
      <c r="GA39" s="309"/>
      <c r="GB39" s="309"/>
      <c r="GC39" s="309"/>
      <c r="GD39" s="309"/>
      <c r="GE39" s="309"/>
      <c r="GF39" s="309"/>
      <c r="GG39" s="309"/>
      <c r="GH39" s="309"/>
      <c r="GI39" s="309"/>
      <c r="GJ39" s="309"/>
      <c r="GK39" s="309"/>
      <c r="GL39" s="309"/>
      <c r="GM39" s="309"/>
      <c r="GN39" s="309"/>
      <c r="GO39" s="309"/>
      <c r="GP39" s="309"/>
      <c r="GQ39" s="309"/>
      <c r="GR39" s="309"/>
      <c r="GS39" s="309"/>
      <c r="GT39" s="309"/>
      <c r="GU39" s="309"/>
      <c r="GV39" s="309"/>
      <c r="GW39" s="309"/>
      <c r="GX39" s="309"/>
      <c r="GY39" s="309"/>
      <c r="GZ39" s="309"/>
      <c r="HA39" s="309"/>
      <c r="HB39" s="309"/>
      <c r="HC39" s="309"/>
      <c r="HD39" s="309"/>
      <c r="HE39" s="309"/>
      <c r="HF39" s="309"/>
      <c r="HG39" s="309"/>
      <c r="HH39" s="309"/>
      <c r="HI39" s="309"/>
      <c r="HJ39" s="309"/>
      <c r="HK39" s="309"/>
      <c r="HL39" s="309"/>
      <c r="HM39" s="309"/>
      <c r="HN39" s="309"/>
      <c r="HO39" s="309"/>
      <c r="HP39" s="309"/>
      <c r="HQ39" s="309"/>
      <c r="HR39" s="309"/>
      <c r="HS39" s="309"/>
      <c r="HT39" s="309"/>
      <c r="HU39" s="309"/>
      <c r="HV39" s="309"/>
      <c r="HW39" s="309"/>
      <c r="HX39" s="309"/>
      <c r="HY39" s="309"/>
      <c r="HZ39" s="309"/>
      <c r="IA39" s="309"/>
      <c r="IB39" s="309"/>
      <c r="IC39" s="309"/>
      <c r="ID39" s="309"/>
      <c r="IE39" s="309"/>
      <c r="IF39" s="309"/>
      <c r="IG39" s="309"/>
      <c r="IH39" s="309"/>
      <c r="II39" s="309"/>
      <c r="IJ39" s="309"/>
      <c r="IK39" s="309"/>
      <c r="IL39" s="309"/>
      <c r="IM39" s="309"/>
      <c r="IN39" s="309"/>
      <c r="IO39" s="309"/>
      <c r="IP39" s="309"/>
      <c r="IQ39" s="309"/>
      <c r="IR39" s="309"/>
      <c r="IS39" s="309"/>
    </row>
    <row r="40" spans="1:253" ht="15.75">
      <c r="A40" s="309"/>
      <c r="B40" s="309"/>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09"/>
      <c r="DR40" s="309"/>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c r="EO40" s="309"/>
      <c r="EP40" s="309"/>
      <c r="EQ40" s="309"/>
      <c r="ER40" s="309"/>
      <c r="ES40" s="309"/>
      <c r="ET40" s="309"/>
      <c r="EU40" s="309"/>
      <c r="EV40" s="309"/>
      <c r="EW40" s="309"/>
      <c r="EX40" s="309"/>
      <c r="EY40" s="309"/>
      <c r="EZ40" s="309"/>
      <c r="FA40" s="309"/>
      <c r="FB40" s="309"/>
      <c r="FC40" s="309"/>
      <c r="FD40" s="309"/>
      <c r="FE40" s="309"/>
      <c r="FF40" s="309"/>
      <c r="FG40" s="309"/>
      <c r="FH40" s="309"/>
      <c r="FI40" s="309"/>
      <c r="FJ40" s="309"/>
      <c r="FK40" s="309"/>
      <c r="FL40" s="309"/>
      <c r="FM40" s="309"/>
      <c r="FN40" s="309"/>
      <c r="FO40" s="309"/>
      <c r="FP40" s="309"/>
      <c r="FQ40" s="309"/>
      <c r="FR40" s="309"/>
      <c r="FS40" s="309"/>
      <c r="FT40" s="309"/>
      <c r="FU40" s="309"/>
      <c r="FV40" s="309"/>
      <c r="FW40" s="309"/>
      <c r="FX40" s="309"/>
      <c r="FY40" s="309"/>
      <c r="FZ40" s="309"/>
      <c r="GA40" s="309"/>
      <c r="GB40" s="309"/>
      <c r="GC40" s="309"/>
      <c r="GD40" s="309"/>
      <c r="GE40" s="309"/>
      <c r="GF40" s="309"/>
      <c r="GG40" s="309"/>
      <c r="GH40" s="309"/>
      <c r="GI40" s="309"/>
      <c r="GJ40" s="309"/>
      <c r="GK40" s="309"/>
      <c r="GL40" s="309"/>
      <c r="GM40" s="309"/>
      <c r="GN40" s="309"/>
      <c r="GO40" s="309"/>
      <c r="GP40" s="309"/>
      <c r="GQ40" s="309"/>
      <c r="GR40" s="309"/>
      <c r="GS40" s="309"/>
      <c r="GT40" s="309"/>
      <c r="GU40" s="309"/>
      <c r="GV40" s="309"/>
      <c r="GW40" s="309"/>
      <c r="GX40" s="309"/>
      <c r="GY40" s="309"/>
      <c r="GZ40" s="309"/>
      <c r="HA40" s="309"/>
      <c r="HB40" s="309"/>
      <c r="HC40" s="309"/>
      <c r="HD40" s="309"/>
      <c r="HE40" s="309"/>
      <c r="HF40" s="309"/>
      <c r="HG40" s="309"/>
      <c r="HH40" s="309"/>
      <c r="HI40" s="309"/>
      <c r="HJ40" s="309"/>
      <c r="HK40" s="309"/>
      <c r="HL40" s="309"/>
      <c r="HM40" s="309"/>
      <c r="HN40" s="309"/>
      <c r="HO40" s="309"/>
      <c r="HP40" s="309"/>
      <c r="HQ40" s="309"/>
      <c r="HR40" s="309"/>
      <c r="HS40" s="309"/>
      <c r="HT40" s="309"/>
      <c r="HU40" s="309"/>
      <c r="HV40" s="309"/>
      <c r="HW40" s="309"/>
      <c r="HX40" s="309"/>
      <c r="HY40" s="309"/>
      <c r="HZ40" s="309"/>
      <c r="IA40" s="309"/>
      <c r="IB40" s="309"/>
      <c r="IC40" s="309"/>
      <c r="ID40" s="309"/>
      <c r="IE40" s="309"/>
      <c r="IF40" s="309"/>
      <c r="IG40" s="309"/>
      <c r="IH40" s="309"/>
      <c r="II40" s="309"/>
      <c r="IJ40" s="309"/>
      <c r="IK40" s="309"/>
      <c r="IL40" s="309"/>
      <c r="IM40" s="309"/>
      <c r="IN40" s="309"/>
      <c r="IO40" s="309"/>
      <c r="IP40" s="309"/>
      <c r="IQ40" s="309"/>
      <c r="IR40" s="309"/>
      <c r="IS40" s="309"/>
    </row>
    <row r="41" spans="1:253" ht="15.75">
      <c r="A41" s="309"/>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c r="BO41" s="309"/>
      <c r="BP41" s="309"/>
      <c r="BQ41" s="309"/>
      <c r="BR41" s="309"/>
      <c r="BS41" s="309"/>
      <c r="BT41" s="309"/>
      <c r="BU41" s="309"/>
      <c r="BV41" s="309"/>
      <c r="BW41" s="309"/>
      <c r="BX41" s="309"/>
      <c r="BY41" s="309"/>
      <c r="BZ41" s="309"/>
      <c r="CA41" s="309"/>
      <c r="CB41" s="309"/>
      <c r="CC41" s="309"/>
      <c r="CD41" s="309"/>
      <c r="CE41" s="309"/>
      <c r="CF41" s="309"/>
      <c r="CG41" s="309"/>
      <c r="CH41" s="309"/>
      <c r="CI41" s="309"/>
      <c r="CJ41" s="309"/>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c r="DK41" s="309"/>
      <c r="DL41" s="309"/>
      <c r="DM41" s="309"/>
      <c r="DN41" s="309"/>
      <c r="DO41" s="309"/>
      <c r="DP41" s="309"/>
      <c r="DQ41" s="309"/>
      <c r="DR41" s="309"/>
      <c r="DS41" s="309"/>
      <c r="DT41" s="309"/>
      <c r="DU41" s="309"/>
      <c r="DV41" s="309"/>
      <c r="DW41" s="309"/>
      <c r="DX41" s="309"/>
      <c r="DY41" s="309"/>
      <c r="DZ41" s="309"/>
      <c r="EA41" s="309"/>
      <c r="EB41" s="309"/>
      <c r="EC41" s="309"/>
      <c r="ED41" s="309"/>
      <c r="EE41" s="309"/>
      <c r="EF41" s="309"/>
      <c r="EG41" s="309"/>
      <c r="EH41" s="309"/>
      <c r="EI41" s="309"/>
      <c r="EJ41" s="309"/>
      <c r="EK41" s="309"/>
      <c r="EL41" s="309"/>
      <c r="EM41" s="309"/>
      <c r="EN41" s="309"/>
      <c r="EO41" s="309"/>
      <c r="EP41" s="309"/>
      <c r="EQ41" s="309"/>
      <c r="ER41" s="309"/>
      <c r="ES41" s="309"/>
      <c r="ET41" s="309"/>
      <c r="EU41" s="309"/>
      <c r="EV41" s="309"/>
      <c r="EW41" s="309"/>
      <c r="EX41" s="309"/>
      <c r="EY41" s="309"/>
      <c r="EZ41" s="309"/>
      <c r="FA41" s="309"/>
      <c r="FB41" s="309"/>
      <c r="FC41" s="309"/>
      <c r="FD41" s="309"/>
      <c r="FE41" s="309"/>
      <c r="FF41" s="309"/>
      <c r="FG41" s="309"/>
      <c r="FH41" s="309"/>
      <c r="FI41" s="309"/>
      <c r="FJ41" s="309"/>
      <c r="FK41" s="309"/>
      <c r="FL41" s="309"/>
      <c r="FM41" s="309"/>
      <c r="FN41" s="309"/>
      <c r="FO41" s="309"/>
      <c r="FP41" s="309"/>
      <c r="FQ41" s="309"/>
      <c r="FR41" s="309"/>
      <c r="FS41" s="309"/>
      <c r="FT41" s="309"/>
      <c r="FU41" s="309"/>
      <c r="FV41" s="309"/>
      <c r="FW41" s="309"/>
      <c r="FX41" s="309"/>
      <c r="FY41" s="309"/>
      <c r="FZ41" s="309"/>
      <c r="GA41" s="309"/>
      <c r="GB41" s="309"/>
      <c r="GC41" s="309"/>
      <c r="GD41" s="309"/>
      <c r="GE41" s="309"/>
      <c r="GF41" s="309"/>
      <c r="GG41" s="309"/>
      <c r="GH41" s="309"/>
      <c r="GI41" s="309"/>
      <c r="GJ41" s="309"/>
      <c r="GK41" s="309"/>
      <c r="GL41" s="309"/>
      <c r="GM41" s="309"/>
      <c r="GN41" s="309"/>
      <c r="GO41" s="309"/>
      <c r="GP41" s="309"/>
      <c r="GQ41" s="309"/>
      <c r="GR41" s="309"/>
      <c r="GS41" s="309"/>
      <c r="GT41" s="309"/>
      <c r="GU41" s="309"/>
      <c r="GV41" s="309"/>
      <c r="GW41" s="309"/>
      <c r="GX41" s="309"/>
      <c r="GY41" s="309"/>
      <c r="GZ41" s="309"/>
      <c r="HA41" s="309"/>
      <c r="HB41" s="309"/>
      <c r="HC41" s="309"/>
      <c r="HD41" s="309"/>
      <c r="HE41" s="309"/>
      <c r="HF41" s="309"/>
      <c r="HG41" s="309"/>
      <c r="HH41" s="309"/>
      <c r="HI41" s="309"/>
      <c r="HJ41" s="309"/>
      <c r="HK41" s="309"/>
      <c r="HL41" s="309"/>
      <c r="HM41" s="309"/>
      <c r="HN41" s="309"/>
      <c r="HO41" s="309"/>
      <c r="HP41" s="309"/>
      <c r="HQ41" s="309"/>
      <c r="HR41" s="309"/>
      <c r="HS41" s="309"/>
      <c r="HT41" s="309"/>
      <c r="HU41" s="309"/>
      <c r="HV41" s="309"/>
      <c r="HW41" s="309"/>
      <c r="HX41" s="309"/>
      <c r="HY41" s="309"/>
      <c r="HZ41" s="309"/>
      <c r="IA41" s="309"/>
      <c r="IB41" s="309"/>
      <c r="IC41" s="309"/>
      <c r="ID41" s="309"/>
      <c r="IE41" s="309"/>
      <c r="IF41" s="309"/>
      <c r="IG41" s="309"/>
      <c r="IH41" s="309"/>
      <c r="II41" s="309"/>
      <c r="IJ41" s="309"/>
      <c r="IK41" s="309"/>
      <c r="IL41" s="309"/>
      <c r="IM41" s="309"/>
      <c r="IN41" s="309"/>
      <c r="IO41" s="309"/>
      <c r="IP41" s="309"/>
      <c r="IQ41" s="309"/>
      <c r="IR41" s="309"/>
      <c r="IS41" s="309"/>
    </row>
    <row r="42" spans="1:253" ht="15.75">
      <c r="A42" s="309"/>
      <c r="B42" s="309"/>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c r="BO42" s="309"/>
      <c r="BP42" s="309"/>
      <c r="BQ42" s="309"/>
      <c r="BR42" s="309"/>
      <c r="BS42" s="309"/>
      <c r="BT42" s="309"/>
      <c r="BU42" s="309"/>
      <c r="BV42" s="309"/>
      <c r="BW42" s="309"/>
      <c r="BX42" s="309"/>
      <c r="BY42" s="309"/>
      <c r="BZ42" s="309"/>
      <c r="CA42" s="309"/>
      <c r="CB42" s="309"/>
      <c r="CC42" s="309"/>
      <c r="CD42" s="309"/>
      <c r="CE42" s="309"/>
      <c r="CF42" s="309"/>
      <c r="CG42" s="309"/>
      <c r="CH42" s="309"/>
      <c r="CI42" s="309"/>
      <c r="CJ42" s="309"/>
      <c r="CK42" s="309"/>
      <c r="CL42" s="309"/>
      <c r="CM42" s="309"/>
      <c r="CN42" s="309"/>
      <c r="CO42" s="309"/>
      <c r="CP42" s="309"/>
      <c r="CQ42" s="309"/>
      <c r="CR42" s="309"/>
      <c r="CS42" s="309"/>
      <c r="CT42" s="309"/>
      <c r="CU42" s="309"/>
      <c r="CV42" s="309"/>
      <c r="CW42" s="309"/>
      <c r="CX42" s="309"/>
      <c r="CY42" s="309"/>
      <c r="CZ42" s="309"/>
      <c r="DA42" s="309"/>
      <c r="DB42" s="309"/>
      <c r="DC42" s="309"/>
      <c r="DD42" s="309"/>
      <c r="DE42" s="309"/>
      <c r="DF42" s="309"/>
      <c r="DG42" s="309"/>
      <c r="DH42" s="309"/>
      <c r="DI42" s="309"/>
      <c r="DJ42" s="309"/>
      <c r="DK42" s="309"/>
      <c r="DL42" s="309"/>
      <c r="DM42" s="309"/>
      <c r="DN42" s="309"/>
      <c r="DO42" s="309"/>
      <c r="DP42" s="309"/>
      <c r="DQ42" s="309"/>
      <c r="DR42" s="309"/>
      <c r="DS42" s="309"/>
      <c r="DT42" s="309"/>
      <c r="DU42" s="309"/>
      <c r="DV42" s="309"/>
      <c r="DW42" s="309"/>
      <c r="DX42" s="309"/>
      <c r="DY42" s="309"/>
      <c r="DZ42" s="309"/>
      <c r="EA42" s="309"/>
      <c r="EB42" s="309"/>
      <c r="EC42" s="309"/>
      <c r="ED42" s="309"/>
      <c r="EE42" s="309"/>
      <c r="EF42" s="309"/>
      <c r="EG42" s="309"/>
      <c r="EH42" s="309"/>
      <c r="EI42" s="309"/>
      <c r="EJ42" s="309"/>
      <c r="EK42" s="309"/>
      <c r="EL42" s="309"/>
      <c r="EM42" s="309"/>
      <c r="EN42" s="309"/>
      <c r="EO42" s="309"/>
      <c r="EP42" s="309"/>
      <c r="EQ42" s="309"/>
      <c r="ER42" s="309"/>
      <c r="ES42" s="309"/>
      <c r="ET42" s="309"/>
      <c r="EU42" s="309"/>
      <c r="EV42" s="309"/>
      <c r="EW42" s="309"/>
      <c r="EX42" s="309"/>
      <c r="EY42" s="309"/>
      <c r="EZ42" s="309"/>
      <c r="FA42" s="309"/>
      <c r="FB42" s="309"/>
      <c r="FC42" s="309"/>
      <c r="FD42" s="309"/>
      <c r="FE42" s="309"/>
      <c r="FF42" s="309"/>
      <c r="FG42" s="309"/>
      <c r="FH42" s="309"/>
      <c r="FI42" s="309"/>
      <c r="FJ42" s="309"/>
      <c r="FK42" s="309"/>
      <c r="FL42" s="309"/>
      <c r="FM42" s="309"/>
      <c r="FN42" s="309"/>
      <c r="FO42" s="309"/>
      <c r="FP42" s="309"/>
      <c r="FQ42" s="309"/>
      <c r="FR42" s="309"/>
      <c r="FS42" s="309"/>
      <c r="FT42" s="309"/>
      <c r="FU42" s="309"/>
      <c r="FV42" s="309"/>
      <c r="FW42" s="309"/>
      <c r="FX42" s="309"/>
      <c r="FY42" s="309"/>
      <c r="FZ42" s="309"/>
      <c r="GA42" s="309"/>
      <c r="GB42" s="309"/>
      <c r="GC42" s="309"/>
      <c r="GD42" s="309"/>
      <c r="GE42" s="309"/>
      <c r="GF42" s="309"/>
      <c r="GG42" s="309"/>
      <c r="GH42" s="309"/>
      <c r="GI42" s="309"/>
      <c r="GJ42" s="309"/>
      <c r="GK42" s="309"/>
      <c r="GL42" s="309"/>
      <c r="GM42" s="309"/>
      <c r="GN42" s="309"/>
      <c r="GO42" s="309"/>
      <c r="GP42" s="309"/>
      <c r="GQ42" s="309"/>
      <c r="GR42" s="309"/>
      <c r="GS42" s="309"/>
      <c r="GT42" s="309"/>
      <c r="GU42" s="309"/>
      <c r="GV42" s="309"/>
      <c r="GW42" s="309"/>
      <c r="GX42" s="309"/>
      <c r="GY42" s="309"/>
      <c r="GZ42" s="309"/>
      <c r="HA42" s="309"/>
      <c r="HB42" s="309"/>
      <c r="HC42" s="309"/>
      <c r="HD42" s="309"/>
      <c r="HE42" s="309"/>
      <c r="HF42" s="309"/>
      <c r="HG42" s="309"/>
      <c r="HH42" s="309"/>
      <c r="HI42" s="309"/>
      <c r="HJ42" s="309"/>
      <c r="HK42" s="309"/>
      <c r="HL42" s="309"/>
      <c r="HM42" s="309"/>
      <c r="HN42" s="309"/>
      <c r="HO42" s="309"/>
      <c r="HP42" s="309"/>
      <c r="HQ42" s="309"/>
      <c r="HR42" s="309"/>
      <c r="HS42" s="309"/>
      <c r="HT42" s="309"/>
      <c r="HU42" s="309"/>
      <c r="HV42" s="309"/>
      <c r="HW42" s="309"/>
      <c r="HX42" s="309"/>
      <c r="HY42" s="309"/>
      <c r="HZ42" s="309"/>
      <c r="IA42" s="309"/>
      <c r="IB42" s="309"/>
      <c r="IC42" s="309"/>
      <c r="ID42" s="309"/>
      <c r="IE42" s="309"/>
      <c r="IF42" s="309"/>
      <c r="IG42" s="309"/>
      <c r="IH42" s="309"/>
      <c r="II42" s="309"/>
      <c r="IJ42" s="309"/>
      <c r="IK42" s="309"/>
      <c r="IL42" s="309"/>
      <c r="IM42" s="309"/>
      <c r="IN42" s="309"/>
      <c r="IO42" s="309"/>
      <c r="IP42" s="309"/>
      <c r="IQ42" s="309"/>
      <c r="IR42" s="309"/>
      <c r="IS42" s="309"/>
    </row>
  </sheetData>
  <mergeCells count="1">
    <mergeCell ref="A2:B2"/>
  </mergeCells>
  <phoneticPr fontId="0" type="noConversion"/>
  <printOptions horizontalCentered="1"/>
  <pageMargins left="0.70866141732283505" right="0.70866141732283505" top="0.74803149606299202" bottom="0.74803149606299202" header="0.31496062992126" footer="0.31496062992126"/>
  <pageSetup paperSize="9" orientation="portrait"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IU31"/>
  <sheetViews>
    <sheetView view="pageBreakPreview" topLeftCell="A4" workbookViewId="0">
      <selection activeCell="F29" sqref="F29"/>
    </sheetView>
  </sheetViews>
  <sheetFormatPr defaultColWidth="11.5" defaultRowHeight="15"/>
  <cols>
    <col min="1" max="1" width="23.1640625" style="300" customWidth="1"/>
    <col min="2" max="8" width="11.5" style="300"/>
    <col min="9" max="9" width="16.6640625" style="300" customWidth="1"/>
    <col min="10" max="16384" width="11.5" style="300"/>
  </cols>
  <sheetData>
    <row r="1" spans="1:255">
      <c r="A1" s="300" t="s">
        <v>244</v>
      </c>
    </row>
    <row r="2" spans="1:255" ht="24">
      <c r="A2" s="393" t="s">
        <v>2</v>
      </c>
      <c r="B2" s="393"/>
      <c r="C2" s="393"/>
      <c r="D2" s="393"/>
      <c r="E2" s="393"/>
      <c r="F2" s="393"/>
      <c r="G2" s="393"/>
      <c r="H2" s="393"/>
      <c r="I2" s="393"/>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09"/>
      <c r="IL2" s="309"/>
      <c r="IM2" s="309"/>
      <c r="IN2" s="309"/>
      <c r="IO2" s="309"/>
      <c r="IP2" s="309"/>
      <c r="IQ2" s="309"/>
      <c r="IR2" s="309"/>
      <c r="IS2" s="309"/>
      <c r="IT2" s="309"/>
      <c r="IU2" s="309"/>
    </row>
    <row r="3" spans="1:255" ht="15.75">
      <c r="A3" s="301"/>
      <c r="B3" s="302"/>
      <c r="C3" s="302"/>
      <c r="D3" s="302"/>
      <c r="E3" s="302"/>
      <c r="F3" s="302"/>
      <c r="G3" s="302"/>
      <c r="H3" s="302"/>
      <c r="I3" s="313" t="s">
        <v>229</v>
      </c>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9"/>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309"/>
      <c r="EX3" s="309"/>
      <c r="EY3" s="309"/>
      <c r="EZ3" s="309"/>
      <c r="FA3" s="309"/>
      <c r="FB3" s="309"/>
      <c r="FC3" s="309"/>
      <c r="FD3" s="309"/>
      <c r="FE3" s="309"/>
      <c r="FF3" s="309"/>
      <c r="FG3" s="309"/>
      <c r="FH3" s="309"/>
      <c r="FI3" s="309"/>
      <c r="FJ3" s="309"/>
      <c r="FK3" s="309"/>
      <c r="FL3" s="309"/>
      <c r="FM3" s="309"/>
      <c r="FN3" s="309"/>
      <c r="FO3" s="309"/>
      <c r="FP3" s="309"/>
      <c r="FQ3" s="309"/>
      <c r="FR3" s="309"/>
      <c r="FS3" s="309"/>
      <c r="FT3" s="309"/>
      <c r="FU3" s="309"/>
      <c r="FV3" s="309"/>
      <c r="FW3" s="309"/>
      <c r="FX3" s="309"/>
      <c r="FY3" s="309"/>
      <c r="FZ3" s="309"/>
      <c r="GA3" s="309"/>
      <c r="GB3" s="309"/>
      <c r="GC3" s="309"/>
      <c r="GD3" s="309"/>
      <c r="GE3" s="309"/>
      <c r="GF3" s="309"/>
      <c r="GG3" s="309"/>
      <c r="GH3" s="309"/>
      <c r="GI3" s="309"/>
      <c r="GJ3" s="309"/>
      <c r="GK3" s="309"/>
      <c r="GL3" s="309"/>
      <c r="GM3" s="309"/>
      <c r="GN3" s="309"/>
      <c r="GO3" s="309"/>
      <c r="GP3" s="309"/>
      <c r="GQ3" s="309"/>
      <c r="GR3" s="309"/>
      <c r="GS3" s="309"/>
      <c r="GT3" s="309"/>
      <c r="GU3" s="309"/>
      <c r="GV3" s="309"/>
      <c r="GW3" s="309"/>
      <c r="GX3" s="309"/>
      <c r="GY3" s="309"/>
      <c r="GZ3" s="309"/>
      <c r="HA3" s="309"/>
      <c r="HB3" s="309"/>
      <c r="HC3" s="309"/>
      <c r="HD3" s="309"/>
      <c r="HE3" s="309"/>
      <c r="HF3" s="309"/>
      <c r="HG3" s="309"/>
      <c r="HH3" s="309"/>
      <c r="HI3" s="309"/>
      <c r="HJ3" s="309"/>
      <c r="HK3" s="309"/>
      <c r="HL3" s="309"/>
      <c r="HM3" s="309"/>
      <c r="HN3" s="309"/>
      <c r="HO3" s="309"/>
      <c r="HP3" s="309"/>
      <c r="HQ3" s="309"/>
      <c r="HR3" s="309"/>
      <c r="HS3" s="309"/>
      <c r="HT3" s="309"/>
      <c r="HU3" s="309"/>
      <c r="HV3" s="309"/>
      <c r="HW3" s="309"/>
      <c r="HX3" s="309"/>
      <c r="HY3" s="309"/>
      <c r="HZ3" s="309"/>
      <c r="IA3" s="309"/>
      <c r="IB3" s="309"/>
      <c r="IC3" s="309"/>
      <c r="ID3" s="309"/>
      <c r="IE3" s="309"/>
      <c r="IF3" s="309"/>
      <c r="IG3" s="309"/>
      <c r="IH3" s="309"/>
      <c r="II3" s="309"/>
      <c r="IJ3" s="309"/>
      <c r="IK3" s="309"/>
      <c r="IL3" s="309"/>
      <c r="IM3" s="309"/>
      <c r="IN3" s="309"/>
      <c r="IO3" s="309"/>
      <c r="IP3" s="309"/>
      <c r="IQ3" s="309"/>
      <c r="IR3" s="309"/>
      <c r="IS3" s="309"/>
      <c r="IT3" s="309"/>
      <c r="IU3" s="309"/>
    </row>
    <row r="4" spans="1:255" ht="72" customHeight="1">
      <c r="A4" s="303" t="s">
        <v>245</v>
      </c>
      <c r="B4" s="303" t="s">
        <v>246</v>
      </c>
      <c r="C4" s="303" t="s">
        <v>247</v>
      </c>
      <c r="D4" s="303" t="s">
        <v>248</v>
      </c>
      <c r="E4" s="303" t="s">
        <v>249</v>
      </c>
      <c r="F4" s="303" t="s">
        <v>250</v>
      </c>
      <c r="G4" s="303" t="s">
        <v>251</v>
      </c>
      <c r="H4" s="303" t="s">
        <v>252</v>
      </c>
      <c r="I4" s="303" t="s">
        <v>253</v>
      </c>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09"/>
      <c r="FR4" s="309"/>
      <c r="FS4" s="309"/>
      <c r="FT4" s="309"/>
      <c r="FU4" s="309"/>
      <c r="FV4" s="309"/>
      <c r="FW4" s="309"/>
      <c r="FX4" s="309"/>
      <c r="FY4" s="309"/>
      <c r="FZ4" s="309"/>
      <c r="GA4" s="309"/>
      <c r="GB4" s="309"/>
      <c r="GC4" s="309"/>
      <c r="GD4" s="309"/>
      <c r="GE4" s="309"/>
      <c r="GF4" s="309"/>
      <c r="GG4" s="309"/>
      <c r="GH4" s="309"/>
      <c r="GI4" s="309"/>
      <c r="GJ4" s="309"/>
      <c r="GK4" s="309"/>
      <c r="GL4" s="309"/>
      <c r="GM4" s="309"/>
      <c r="GN4" s="309"/>
      <c r="GO4" s="309"/>
      <c r="GP4" s="309"/>
      <c r="GQ4" s="309"/>
      <c r="GR4" s="309"/>
      <c r="GS4" s="309"/>
      <c r="GT4" s="309"/>
      <c r="GU4" s="309"/>
      <c r="GV4" s="309"/>
      <c r="GW4" s="309"/>
      <c r="GX4" s="309"/>
      <c r="GY4" s="309"/>
      <c r="GZ4" s="309"/>
      <c r="HA4" s="309"/>
      <c r="HB4" s="309"/>
      <c r="HC4" s="309"/>
      <c r="HD4" s="309"/>
      <c r="HE4" s="309"/>
      <c r="HF4" s="309"/>
      <c r="HG4" s="309"/>
      <c r="HH4" s="309"/>
      <c r="HI4" s="309"/>
      <c r="HJ4" s="309"/>
      <c r="HK4" s="309"/>
      <c r="HL4" s="309"/>
      <c r="HM4" s="309"/>
      <c r="HN4" s="309"/>
      <c r="HO4" s="309"/>
      <c r="HP4" s="309"/>
      <c r="HQ4" s="309"/>
      <c r="HR4" s="309"/>
      <c r="HS4" s="309"/>
      <c r="HT4" s="309"/>
      <c r="HU4" s="309"/>
      <c r="HV4" s="309"/>
      <c r="HW4" s="309"/>
      <c r="HX4" s="309"/>
      <c r="HY4" s="309"/>
      <c r="HZ4" s="309"/>
      <c r="IA4" s="309"/>
      <c r="IB4" s="309"/>
      <c r="IC4" s="309"/>
      <c r="ID4" s="309"/>
      <c r="IE4" s="309"/>
      <c r="IF4" s="309"/>
      <c r="IG4" s="309"/>
      <c r="IH4" s="309"/>
      <c r="II4" s="309"/>
      <c r="IJ4" s="309"/>
      <c r="IK4" s="309"/>
      <c r="IL4" s="309"/>
      <c r="IM4" s="309"/>
      <c r="IN4" s="309"/>
      <c r="IO4" s="309"/>
      <c r="IP4" s="309"/>
      <c r="IQ4" s="309"/>
      <c r="IR4" s="309"/>
      <c r="IS4" s="309"/>
      <c r="IT4" s="309"/>
      <c r="IU4" s="309"/>
    </row>
    <row r="5" spans="1:255" ht="50.25" customHeight="1">
      <c r="A5" s="304" t="s">
        <v>254</v>
      </c>
      <c r="B5" s="305"/>
      <c r="C5" s="306"/>
      <c r="D5" s="307"/>
      <c r="E5" s="306"/>
      <c r="F5" s="306"/>
      <c r="G5" s="306"/>
      <c r="H5" s="306"/>
      <c r="I5" s="306"/>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09"/>
      <c r="FD5" s="309"/>
      <c r="FE5" s="309"/>
      <c r="FF5" s="309"/>
      <c r="FG5" s="309"/>
      <c r="FH5" s="309"/>
      <c r="FI5" s="309"/>
      <c r="FJ5" s="309"/>
      <c r="FK5" s="309"/>
      <c r="FL5" s="309"/>
      <c r="FM5" s="309"/>
      <c r="FN5" s="309"/>
      <c r="FO5" s="309"/>
      <c r="FP5" s="309"/>
      <c r="FQ5" s="309"/>
      <c r="FR5" s="309"/>
      <c r="FS5" s="309"/>
      <c r="FT5" s="309"/>
      <c r="FU5" s="309"/>
      <c r="FV5" s="309"/>
      <c r="FW5" s="309"/>
      <c r="FX5" s="309"/>
      <c r="FY5" s="309"/>
      <c r="FZ5" s="309"/>
      <c r="GA5" s="309"/>
      <c r="GB5" s="309"/>
      <c r="GC5" s="309"/>
      <c r="GD5" s="309"/>
      <c r="GE5" s="309"/>
      <c r="GF5" s="309"/>
      <c r="GG5" s="309"/>
      <c r="GH5" s="309"/>
      <c r="GI5" s="309"/>
      <c r="GJ5" s="309"/>
      <c r="GK5" s="309"/>
      <c r="GL5" s="309"/>
      <c r="GM5" s="309"/>
      <c r="GN5" s="309"/>
      <c r="GO5" s="309"/>
      <c r="GP5" s="309"/>
      <c r="GQ5" s="309"/>
      <c r="GR5" s="309"/>
      <c r="GS5" s="309"/>
      <c r="GT5" s="309"/>
      <c r="GU5" s="309"/>
      <c r="GV5" s="309"/>
      <c r="GW5" s="309"/>
      <c r="GX5" s="309"/>
      <c r="GY5" s="309"/>
      <c r="GZ5" s="309"/>
      <c r="HA5" s="309"/>
      <c r="HB5" s="309"/>
      <c r="HC5" s="309"/>
      <c r="HD5" s="309"/>
      <c r="HE5" s="309"/>
      <c r="HF5" s="309"/>
      <c r="HG5" s="309"/>
      <c r="HH5" s="309"/>
      <c r="HI5" s="309"/>
      <c r="HJ5" s="309"/>
      <c r="HK5" s="309"/>
      <c r="HL5" s="309"/>
      <c r="HM5" s="309"/>
      <c r="HN5" s="309"/>
      <c r="HO5" s="309"/>
      <c r="HP5" s="309"/>
      <c r="HQ5" s="309"/>
      <c r="HR5" s="309"/>
      <c r="HS5" s="309"/>
      <c r="HT5" s="309"/>
      <c r="HU5" s="309"/>
      <c r="HV5" s="309"/>
      <c r="HW5" s="309"/>
      <c r="HX5" s="309"/>
      <c r="HY5" s="309"/>
      <c r="HZ5" s="309"/>
      <c r="IA5" s="309"/>
      <c r="IB5" s="309"/>
      <c r="IC5" s="309"/>
      <c r="ID5" s="309"/>
      <c r="IE5" s="309"/>
      <c r="IF5" s="309"/>
      <c r="IG5" s="309"/>
      <c r="IH5" s="309"/>
      <c r="II5" s="309"/>
      <c r="IJ5" s="309"/>
      <c r="IK5" s="309"/>
      <c r="IL5" s="309"/>
      <c r="IM5" s="309"/>
      <c r="IN5" s="309"/>
      <c r="IO5" s="309"/>
      <c r="IP5" s="309"/>
      <c r="IQ5" s="309"/>
      <c r="IR5" s="309"/>
      <c r="IS5" s="309"/>
      <c r="IT5" s="309"/>
      <c r="IU5" s="309"/>
    </row>
    <row r="6" spans="1:255" ht="50.25" customHeight="1">
      <c r="A6" s="308" t="s">
        <v>255</v>
      </c>
      <c r="B6" s="305"/>
      <c r="C6" s="306"/>
      <c r="D6" s="307"/>
      <c r="E6" s="306"/>
      <c r="F6" s="306"/>
      <c r="G6" s="306"/>
      <c r="H6" s="306"/>
      <c r="I6" s="306"/>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09"/>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09"/>
      <c r="FG6" s="309"/>
      <c r="FH6" s="309"/>
      <c r="FI6" s="309"/>
      <c r="FJ6" s="309"/>
      <c r="FK6" s="309"/>
      <c r="FL6" s="309"/>
      <c r="FM6" s="309"/>
      <c r="FN6" s="309"/>
      <c r="FO6" s="309"/>
      <c r="FP6" s="309"/>
      <c r="FQ6" s="309"/>
      <c r="FR6" s="309"/>
      <c r="FS6" s="309"/>
      <c r="FT6" s="309"/>
      <c r="FU6" s="309"/>
      <c r="FV6" s="309"/>
      <c r="FW6" s="309"/>
      <c r="FX6" s="309"/>
      <c r="FY6" s="309"/>
      <c r="FZ6" s="309"/>
      <c r="GA6" s="309"/>
      <c r="GB6" s="309"/>
      <c r="GC6" s="309"/>
      <c r="GD6" s="309"/>
      <c r="GE6" s="309"/>
      <c r="GF6" s="309"/>
      <c r="GG6" s="309"/>
      <c r="GH6" s="309"/>
      <c r="GI6" s="309"/>
      <c r="GJ6" s="309"/>
      <c r="GK6" s="309"/>
      <c r="GL6" s="309"/>
      <c r="GM6" s="309"/>
      <c r="GN6" s="309"/>
      <c r="GO6" s="309"/>
      <c r="GP6" s="309"/>
      <c r="GQ6" s="309"/>
      <c r="GR6" s="309"/>
      <c r="GS6" s="309"/>
      <c r="GT6" s="309"/>
      <c r="GU6" s="309"/>
      <c r="GV6" s="309"/>
      <c r="GW6" s="309"/>
      <c r="GX6" s="309"/>
      <c r="GY6" s="309"/>
      <c r="GZ6" s="309"/>
      <c r="HA6" s="309"/>
      <c r="HB6" s="309"/>
      <c r="HC6" s="309"/>
      <c r="HD6" s="309"/>
      <c r="HE6" s="309"/>
      <c r="HF6" s="309"/>
      <c r="HG6" s="309"/>
      <c r="HH6" s="309"/>
      <c r="HI6" s="309"/>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c r="IK6" s="309"/>
      <c r="IL6" s="309"/>
      <c r="IM6" s="309"/>
      <c r="IN6" s="309"/>
      <c r="IO6" s="309"/>
      <c r="IP6" s="309"/>
      <c r="IQ6" s="309"/>
      <c r="IR6" s="309"/>
      <c r="IS6" s="309"/>
      <c r="IT6" s="309"/>
      <c r="IU6" s="309"/>
    </row>
    <row r="7" spans="1:255" ht="50.25" customHeight="1">
      <c r="A7" s="306" t="s">
        <v>256</v>
      </c>
      <c r="B7" s="305"/>
      <c r="C7" s="306"/>
      <c r="D7" s="307"/>
      <c r="E7" s="306"/>
      <c r="F7" s="306"/>
      <c r="G7" s="306"/>
      <c r="H7" s="306"/>
      <c r="I7" s="306"/>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09"/>
      <c r="DR7" s="309"/>
      <c r="DS7" s="309"/>
      <c r="DT7" s="309"/>
      <c r="DU7" s="309"/>
      <c r="DV7" s="309"/>
      <c r="DW7" s="309"/>
      <c r="DX7" s="309"/>
      <c r="DY7" s="309"/>
      <c r="DZ7" s="309"/>
      <c r="EA7" s="309"/>
      <c r="EB7" s="309"/>
      <c r="EC7" s="309"/>
      <c r="ED7" s="309"/>
      <c r="EE7" s="309"/>
      <c r="EF7" s="309"/>
      <c r="EG7" s="309"/>
      <c r="EH7" s="309"/>
      <c r="EI7" s="309"/>
      <c r="EJ7" s="309"/>
      <c r="EK7" s="309"/>
      <c r="EL7" s="309"/>
      <c r="EM7" s="309"/>
      <c r="EN7" s="309"/>
      <c r="EO7" s="309"/>
      <c r="EP7" s="309"/>
      <c r="EQ7" s="309"/>
      <c r="ER7" s="309"/>
      <c r="ES7" s="309"/>
      <c r="ET7" s="309"/>
      <c r="EU7" s="309"/>
      <c r="EV7" s="309"/>
      <c r="EW7" s="309"/>
      <c r="EX7" s="309"/>
      <c r="EY7" s="309"/>
      <c r="EZ7" s="309"/>
      <c r="FA7" s="309"/>
      <c r="FB7" s="309"/>
      <c r="FC7" s="309"/>
      <c r="FD7" s="309"/>
      <c r="FE7" s="309"/>
      <c r="FF7" s="309"/>
      <c r="FG7" s="309"/>
      <c r="FH7" s="309"/>
      <c r="FI7" s="309"/>
      <c r="FJ7" s="309"/>
      <c r="FK7" s="309"/>
      <c r="FL7" s="309"/>
      <c r="FM7" s="309"/>
      <c r="FN7" s="309"/>
      <c r="FO7" s="309"/>
      <c r="FP7" s="309"/>
      <c r="FQ7" s="309"/>
      <c r="FR7" s="309"/>
      <c r="FS7" s="309"/>
      <c r="FT7" s="309"/>
      <c r="FU7" s="309"/>
      <c r="FV7" s="309"/>
      <c r="FW7" s="309"/>
      <c r="FX7" s="309"/>
      <c r="FY7" s="309"/>
      <c r="FZ7" s="309"/>
      <c r="GA7" s="309"/>
      <c r="GB7" s="309"/>
      <c r="GC7" s="309"/>
      <c r="GD7" s="309"/>
      <c r="GE7" s="309"/>
      <c r="GF7" s="309"/>
      <c r="GG7" s="309"/>
      <c r="GH7" s="309"/>
      <c r="GI7" s="309"/>
      <c r="GJ7" s="309"/>
      <c r="GK7" s="309"/>
      <c r="GL7" s="309"/>
      <c r="GM7" s="309"/>
      <c r="GN7" s="309"/>
      <c r="GO7" s="309"/>
      <c r="GP7" s="309"/>
      <c r="GQ7" s="309"/>
      <c r="GR7" s="309"/>
      <c r="GS7" s="309"/>
      <c r="GT7" s="309"/>
      <c r="GU7" s="309"/>
      <c r="GV7" s="309"/>
      <c r="GW7" s="309"/>
      <c r="GX7" s="309"/>
      <c r="GY7" s="309"/>
      <c r="GZ7" s="309"/>
      <c r="HA7" s="309"/>
      <c r="HB7" s="309"/>
      <c r="HC7" s="309"/>
      <c r="HD7" s="309"/>
      <c r="HE7" s="309"/>
      <c r="HF7" s="309"/>
      <c r="HG7" s="309"/>
      <c r="HH7" s="309"/>
      <c r="HI7" s="309"/>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c r="IK7" s="309"/>
      <c r="IL7" s="309"/>
      <c r="IM7" s="309"/>
      <c r="IN7" s="309"/>
      <c r="IO7" s="309"/>
      <c r="IP7" s="309"/>
      <c r="IQ7" s="309"/>
      <c r="IR7" s="309"/>
      <c r="IS7" s="309"/>
      <c r="IT7" s="309"/>
      <c r="IU7" s="309"/>
    </row>
    <row r="8" spans="1:255" ht="50.25" customHeight="1">
      <c r="A8" s="306" t="s">
        <v>257</v>
      </c>
      <c r="B8" s="305"/>
      <c r="C8" s="306"/>
      <c r="D8" s="307"/>
      <c r="E8" s="306"/>
      <c r="F8" s="306"/>
      <c r="G8" s="306"/>
      <c r="H8" s="306"/>
      <c r="I8" s="306"/>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c r="GC8" s="309"/>
      <c r="GD8" s="309"/>
      <c r="GE8" s="309"/>
      <c r="GF8" s="309"/>
      <c r="GG8" s="309"/>
      <c r="GH8" s="309"/>
      <c r="GI8" s="309"/>
      <c r="GJ8" s="309"/>
      <c r="GK8" s="309"/>
      <c r="GL8" s="309"/>
      <c r="GM8" s="309"/>
      <c r="GN8" s="309"/>
      <c r="GO8" s="309"/>
      <c r="GP8" s="309"/>
      <c r="GQ8" s="309"/>
      <c r="GR8" s="309"/>
      <c r="GS8" s="309"/>
      <c r="GT8" s="309"/>
      <c r="GU8" s="309"/>
      <c r="GV8" s="309"/>
      <c r="GW8" s="309"/>
      <c r="GX8" s="309"/>
      <c r="GY8" s="309"/>
      <c r="GZ8" s="309"/>
      <c r="HA8" s="309"/>
      <c r="HB8" s="309"/>
      <c r="HC8" s="309"/>
      <c r="HD8" s="309"/>
      <c r="HE8" s="309"/>
      <c r="HF8" s="309"/>
      <c r="HG8" s="309"/>
      <c r="HH8" s="309"/>
      <c r="HI8" s="309"/>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c r="IK8" s="309"/>
      <c r="IL8" s="309"/>
      <c r="IM8" s="309"/>
      <c r="IN8" s="309"/>
      <c r="IO8" s="309"/>
      <c r="IP8" s="309"/>
      <c r="IQ8" s="309"/>
      <c r="IR8" s="309"/>
      <c r="IS8" s="309"/>
      <c r="IT8" s="309"/>
      <c r="IU8" s="309"/>
    </row>
    <row r="9" spans="1:255" ht="50.25" customHeight="1">
      <c r="A9" s="306" t="s">
        <v>258</v>
      </c>
      <c r="B9" s="305"/>
      <c r="C9" s="306"/>
      <c r="D9" s="307"/>
      <c r="E9" s="306"/>
      <c r="F9" s="306"/>
      <c r="G9" s="306"/>
      <c r="H9" s="306"/>
      <c r="I9" s="306"/>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09"/>
      <c r="DR9" s="309"/>
      <c r="DS9" s="309"/>
      <c r="DT9" s="309"/>
      <c r="DU9" s="309"/>
      <c r="DV9" s="309"/>
      <c r="DW9" s="309"/>
      <c r="DX9" s="309"/>
      <c r="DY9" s="309"/>
      <c r="DZ9" s="309"/>
      <c r="EA9" s="309"/>
      <c r="EB9" s="309"/>
      <c r="EC9" s="309"/>
      <c r="ED9" s="309"/>
      <c r="EE9" s="309"/>
      <c r="EF9" s="309"/>
      <c r="EG9" s="309"/>
      <c r="EH9" s="309"/>
      <c r="EI9" s="309"/>
      <c r="EJ9" s="309"/>
      <c r="EK9" s="309"/>
      <c r="EL9" s="309"/>
      <c r="EM9" s="309"/>
      <c r="EN9" s="309"/>
      <c r="EO9" s="309"/>
      <c r="EP9" s="309"/>
      <c r="EQ9" s="309"/>
      <c r="ER9" s="309"/>
      <c r="ES9" s="309"/>
      <c r="ET9" s="309"/>
      <c r="EU9" s="309"/>
      <c r="EV9" s="309"/>
      <c r="EW9" s="309"/>
      <c r="EX9" s="309"/>
      <c r="EY9" s="309"/>
      <c r="EZ9" s="309"/>
      <c r="FA9" s="309"/>
      <c r="FB9" s="309"/>
      <c r="FC9" s="309"/>
      <c r="FD9" s="309"/>
      <c r="FE9" s="309"/>
      <c r="FF9" s="309"/>
      <c r="FG9" s="309"/>
      <c r="FH9" s="309"/>
      <c r="FI9" s="309"/>
      <c r="FJ9" s="309"/>
      <c r="FK9" s="309"/>
      <c r="FL9" s="309"/>
      <c r="FM9" s="309"/>
      <c r="FN9" s="309"/>
      <c r="FO9" s="309"/>
      <c r="FP9" s="309"/>
      <c r="FQ9" s="309"/>
      <c r="FR9" s="309"/>
      <c r="FS9" s="309"/>
      <c r="FT9" s="309"/>
      <c r="FU9" s="309"/>
      <c r="FV9" s="309"/>
      <c r="FW9" s="309"/>
      <c r="FX9" s="309"/>
      <c r="FY9" s="309"/>
      <c r="FZ9" s="309"/>
      <c r="GA9" s="309"/>
      <c r="GB9" s="309"/>
      <c r="GC9" s="309"/>
      <c r="GD9" s="309"/>
      <c r="GE9" s="309"/>
      <c r="GF9" s="309"/>
      <c r="GG9" s="309"/>
      <c r="GH9" s="309"/>
      <c r="GI9" s="309"/>
      <c r="GJ9" s="309"/>
      <c r="GK9" s="309"/>
      <c r="GL9" s="309"/>
      <c r="GM9" s="309"/>
      <c r="GN9" s="309"/>
      <c r="GO9" s="309"/>
      <c r="GP9" s="309"/>
      <c r="GQ9" s="309"/>
      <c r="GR9" s="309"/>
      <c r="GS9" s="309"/>
      <c r="GT9" s="309"/>
      <c r="GU9" s="309"/>
      <c r="GV9" s="309"/>
      <c r="GW9" s="309"/>
      <c r="GX9" s="309"/>
      <c r="GY9" s="309"/>
      <c r="GZ9" s="309"/>
      <c r="HA9" s="309"/>
      <c r="HB9" s="309"/>
      <c r="HC9" s="309"/>
      <c r="HD9" s="309"/>
      <c r="HE9" s="309"/>
      <c r="HF9" s="309"/>
      <c r="HG9" s="309"/>
      <c r="HH9" s="309"/>
      <c r="HI9" s="309"/>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c r="IK9" s="309"/>
      <c r="IL9" s="309"/>
      <c r="IM9" s="309"/>
      <c r="IN9" s="309"/>
      <c r="IO9" s="309"/>
      <c r="IP9" s="309"/>
      <c r="IQ9" s="309"/>
      <c r="IR9" s="309"/>
      <c r="IS9" s="309"/>
      <c r="IT9" s="309"/>
      <c r="IU9" s="309"/>
    </row>
    <row r="10" spans="1:255" ht="50.25" customHeight="1">
      <c r="A10" s="306" t="s">
        <v>259</v>
      </c>
      <c r="B10" s="305"/>
      <c r="C10" s="306"/>
      <c r="D10" s="307"/>
      <c r="E10" s="306"/>
      <c r="F10" s="306"/>
      <c r="G10" s="306"/>
      <c r="H10" s="306"/>
      <c r="I10" s="306"/>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09"/>
      <c r="CP10" s="309"/>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09"/>
      <c r="DM10" s="309"/>
      <c r="DN10" s="309"/>
      <c r="DO10" s="309"/>
      <c r="DP10" s="309"/>
      <c r="DQ10" s="309"/>
      <c r="DR10" s="309"/>
      <c r="DS10" s="309"/>
      <c r="DT10" s="309"/>
      <c r="DU10" s="309"/>
      <c r="DV10" s="309"/>
      <c r="DW10" s="309"/>
      <c r="DX10" s="309"/>
      <c r="DY10" s="309"/>
      <c r="DZ10" s="309"/>
      <c r="EA10" s="309"/>
      <c r="EB10" s="309"/>
      <c r="EC10" s="309"/>
      <c r="ED10" s="309"/>
      <c r="EE10" s="309"/>
      <c r="EF10" s="309"/>
      <c r="EG10" s="309"/>
      <c r="EH10" s="309"/>
      <c r="EI10" s="309"/>
      <c r="EJ10" s="309"/>
      <c r="EK10" s="309"/>
      <c r="EL10" s="309"/>
      <c r="EM10" s="309"/>
      <c r="EN10" s="309"/>
      <c r="EO10" s="309"/>
      <c r="EP10" s="309"/>
      <c r="EQ10" s="309"/>
      <c r="ER10" s="309"/>
      <c r="ES10" s="309"/>
      <c r="ET10" s="309"/>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09"/>
      <c r="FR10" s="309"/>
      <c r="FS10" s="309"/>
      <c r="FT10" s="309"/>
      <c r="FU10" s="309"/>
      <c r="FV10" s="309"/>
      <c r="FW10" s="309"/>
      <c r="FX10" s="309"/>
      <c r="FY10" s="309"/>
      <c r="FZ10" s="309"/>
      <c r="GA10" s="309"/>
      <c r="GB10" s="309"/>
      <c r="GC10" s="309"/>
      <c r="GD10" s="309"/>
      <c r="GE10" s="309"/>
      <c r="GF10" s="309"/>
      <c r="GG10" s="309"/>
      <c r="GH10" s="309"/>
      <c r="GI10" s="309"/>
      <c r="GJ10" s="309"/>
      <c r="GK10" s="309"/>
      <c r="GL10" s="309"/>
      <c r="GM10" s="309"/>
      <c r="GN10" s="309"/>
      <c r="GO10" s="309"/>
      <c r="GP10" s="309"/>
      <c r="GQ10" s="309"/>
      <c r="GR10" s="309"/>
      <c r="GS10" s="309"/>
      <c r="GT10" s="309"/>
      <c r="GU10" s="309"/>
      <c r="GV10" s="309"/>
      <c r="GW10" s="309"/>
      <c r="GX10" s="309"/>
      <c r="GY10" s="309"/>
      <c r="GZ10" s="309"/>
      <c r="HA10" s="309"/>
      <c r="HB10" s="309"/>
      <c r="HC10" s="309"/>
      <c r="HD10" s="309"/>
      <c r="HE10" s="309"/>
      <c r="HF10" s="309"/>
      <c r="HG10" s="309"/>
      <c r="HH10" s="309"/>
      <c r="HI10" s="309"/>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c r="IK10" s="309"/>
      <c r="IL10" s="309"/>
      <c r="IM10" s="309"/>
      <c r="IN10" s="309"/>
      <c r="IO10" s="309"/>
      <c r="IP10" s="309"/>
      <c r="IQ10" s="309"/>
      <c r="IR10" s="309"/>
      <c r="IS10" s="309"/>
      <c r="IT10" s="309"/>
      <c r="IU10" s="309"/>
    </row>
    <row r="11" spans="1:255" ht="50.25" customHeight="1">
      <c r="A11" s="306" t="s">
        <v>260</v>
      </c>
      <c r="B11" s="305"/>
      <c r="C11" s="306"/>
      <c r="D11" s="307"/>
      <c r="E11" s="306"/>
      <c r="F11" s="306"/>
      <c r="G11" s="306"/>
      <c r="H11" s="306"/>
      <c r="I11" s="306"/>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09"/>
      <c r="DR11" s="309"/>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09"/>
      <c r="FR11" s="309"/>
      <c r="FS11" s="309"/>
      <c r="FT11" s="309"/>
      <c r="FU11" s="309"/>
      <c r="FV11" s="309"/>
      <c r="FW11" s="309"/>
      <c r="FX11" s="309"/>
      <c r="FY11" s="309"/>
      <c r="FZ11" s="309"/>
      <c r="GA11" s="309"/>
      <c r="GB11" s="309"/>
      <c r="GC11" s="309"/>
      <c r="GD11" s="309"/>
      <c r="GE11" s="309"/>
      <c r="GF11" s="309"/>
      <c r="GG11" s="309"/>
      <c r="GH11" s="309"/>
      <c r="GI11" s="309"/>
      <c r="GJ11" s="309"/>
      <c r="GK11" s="309"/>
      <c r="GL11" s="309"/>
      <c r="GM11" s="309"/>
      <c r="GN11" s="309"/>
      <c r="GO11" s="309"/>
      <c r="GP11" s="309"/>
      <c r="GQ11" s="309"/>
      <c r="GR11" s="309"/>
      <c r="GS11" s="309"/>
      <c r="GT11" s="309"/>
      <c r="GU11" s="309"/>
      <c r="GV11" s="309"/>
      <c r="GW11" s="309"/>
      <c r="GX11" s="309"/>
      <c r="GY11" s="309"/>
      <c r="GZ11" s="309"/>
      <c r="HA11" s="309"/>
      <c r="HB11" s="309"/>
      <c r="HC11" s="309"/>
      <c r="HD11" s="309"/>
      <c r="HE11" s="309"/>
      <c r="HF11" s="309"/>
      <c r="HG11" s="309"/>
      <c r="HH11" s="309"/>
      <c r="HI11" s="309"/>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c r="IK11" s="309"/>
      <c r="IL11" s="309"/>
      <c r="IM11" s="309"/>
      <c r="IN11" s="309"/>
      <c r="IO11" s="309"/>
      <c r="IP11" s="309"/>
      <c r="IQ11" s="309"/>
      <c r="IR11" s="309"/>
      <c r="IS11" s="309"/>
      <c r="IT11" s="309"/>
      <c r="IU11" s="309"/>
    </row>
    <row r="12" spans="1:255" ht="50.25" customHeight="1">
      <c r="A12" s="308" t="s">
        <v>261</v>
      </c>
      <c r="B12" s="305"/>
      <c r="C12" s="306"/>
      <c r="D12" s="307"/>
      <c r="E12" s="306"/>
      <c r="F12" s="306"/>
      <c r="G12" s="306"/>
      <c r="H12" s="306"/>
      <c r="I12" s="306"/>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09"/>
      <c r="FR12" s="309"/>
      <c r="FS12" s="309"/>
      <c r="FT12" s="309"/>
      <c r="FU12" s="309"/>
      <c r="FV12" s="309"/>
      <c r="FW12" s="309"/>
      <c r="FX12" s="309"/>
      <c r="FY12" s="309"/>
      <c r="FZ12" s="309"/>
      <c r="GA12" s="309"/>
      <c r="GB12" s="309"/>
      <c r="GC12" s="309"/>
      <c r="GD12" s="309"/>
      <c r="GE12" s="309"/>
      <c r="GF12" s="309"/>
      <c r="GG12" s="309"/>
      <c r="GH12" s="309"/>
      <c r="GI12" s="309"/>
      <c r="GJ12" s="309"/>
      <c r="GK12" s="309"/>
      <c r="GL12" s="309"/>
      <c r="GM12" s="309"/>
      <c r="GN12" s="309"/>
      <c r="GO12" s="309"/>
      <c r="GP12" s="309"/>
      <c r="GQ12" s="309"/>
      <c r="GR12" s="309"/>
      <c r="GS12" s="309"/>
      <c r="GT12" s="309"/>
      <c r="GU12" s="309"/>
      <c r="GV12" s="309"/>
      <c r="GW12" s="309"/>
      <c r="GX12" s="309"/>
      <c r="GY12" s="309"/>
      <c r="GZ12" s="309"/>
      <c r="HA12" s="309"/>
      <c r="HB12" s="309"/>
      <c r="HC12" s="309"/>
      <c r="HD12" s="309"/>
      <c r="HE12" s="309"/>
      <c r="HF12" s="309"/>
      <c r="HG12" s="309"/>
      <c r="HH12" s="309"/>
      <c r="HI12" s="309"/>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c r="IK12" s="309"/>
      <c r="IL12" s="309"/>
      <c r="IM12" s="309"/>
      <c r="IN12" s="309"/>
      <c r="IO12" s="309"/>
      <c r="IP12" s="309"/>
      <c r="IQ12" s="309"/>
      <c r="IR12" s="309"/>
      <c r="IS12" s="309"/>
      <c r="IT12" s="309"/>
      <c r="IU12" s="309"/>
    </row>
    <row r="13" spans="1:255" ht="50.25" customHeight="1">
      <c r="A13" s="309" t="s">
        <v>262</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09"/>
      <c r="FR13" s="309"/>
      <c r="FS13" s="309"/>
      <c r="FT13" s="309"/>
      <c r="FU13" s="309"/>
      <c r="FV13" s="309"/>
      <c r="FW13" s="309"/>
      <c r="FX13" s="309"/>
      <c r="FY13" s="309"/>
      <c r="FZ13" s="309"/>
      <c r="GA13" s="309"/>
      <c r="GB13" s="309"/>
      <c r="GC13" s="309"/>
      <c r="GD13" s="309"/>
      <c r="GE13" s="309"/>
      <c r="GF13" s="309"/>
      <c r="GG13" s="309"/>
      <c r="GH13" s="309"/>
      <c r="GI13" s="309"/>
      <c r="GJ13" s="309"/>
      <c r="GK13" s="309"/>
      <c r="GL13" s="309"/>
      <c r="GM13" s="309"/>
      <c r="GN13" s="309"/>
      <c r="GO13" s="309"/>
      <c r="GP13" s="309"/>
      <c r="GQ13" s="309"/>
      <c r="GR13" s="309"/>
      <c r="GS13" s="309"/>
      <c r="GT13" s="309"/>
      <c r="GU13" s="309"/>
      <c r="GV13" s="309"/>
      <c r="GW13" s="309"/>
      <c r="GX13" s="309"/>
      <c r="GY13" s="309"/>
      <c r="GZ13" s="309"/>
      <c r="HA13" s="309"/>
      <c r="HB13" s="309"/>
      <c r="HC13" s="309"/>
      <c r="HD13" s="309"/>
      <c r="HE13" s="309"/>
      <c r="HF13" s="309"/>
      <c r="HG13" s="309"/>
      <c r="HH13" s="309"/>
      <c r="HI13" s="309"/>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c r="IK13" s="309"/>
      <c r="IL13" s="309"/>
      <c r="IM13" s="309"/>
      <c r="IN13" s="309"/>
      <c r="IO13" s="309"/>
      <c r="IP13" s="309"/>
      <c r="IQ13" s="309"/>
      <c r="IR13" s="309"/>
      <c r="IS13" s="309"/>
      <c r="IT13" s="309"/>
      <c r="IU13" s="309"/>
    </row>
    <row r="14" spans="1:255" ht="15.75">
      <c r="A14" s="309"/>
      <c r="B14" s="309"/>
      <c r="C14" s="309"/>
      <c r="D14" s="312"/>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09"/>
      <c r="DR14" s="309"/>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09"/>
      <c r="EZ14" s="309"/>
      <c r="FA14" s="309"/>
      <c r="FB14" s="309"/>
      <c r="FC14" s="309"/>
      <c r="FD14" s="309"/>
      <c r="FE14" s="309"/>
      <c r="FF14" s="309"/>
      <c r="FG14" s="309"/>
      <c r="FH14" s="309"/>
      <c r="FI14" s="309"/>
      <c r="FJ14" s="309"/>
      <c r="FK14" s="309"/>
      <c r="FL14" s="309"/>
      <c r="FM14" s="309"/>
      <c r="FN14" s="309"/>
      <c r="FO14" s="309"/>
      <c r="FP14" s="309"/>
      <c r="FQ14" s="309"/>
      <c r="FR14" s="309"/>
      <c r="FS14" s="309"/>
      <c r="FT14" s="309"/>
      <c r="FU14" s="309"/>
      <c r="FV14" s="309"/>
      <c r="FW14" s="309"/>
      <c r="FX14" s="309"/>
      <c r="FY14" s="309"/>
      <c r="FZ14" s="309"/>
      <c r="GA14" s="309"/>
      <c r="GB14" s="309"/>
      <c r="GC14" s="309"/>
      <c r="GD14" s="309"/>
      <c r="GE14" s="309"/>
      <c r="GF14" s="309"/>
      <c r="GG14" s="309"/>
      <c r="GH14" s="309"/>
      <c r="GI14" s="309"/>
      <c r="GJ14" s="309"/>
      <c r="GK14" s="309"/>
      <c r="GL14" s="309"/>
      <c r="GM14" s="309"/>
      <c r="GN14" s="309"/>
      <c r="GO14" s="309"/>
      <c r="GP14" s="309"/>
      <c r="GQ14" s="309"/>
      <c r="GR14" s="309"/>
      <c r="GS14" s="309"/>
      <c r="GT14" s="309"/>
      <c r="GU14" s="309"/>
      <c r="GV14" s="309"/>
      <c r="GW14" s="309"/>
      <c r="GX14" s="309"/>
      <c r="GY14" s="309"/>
      <c r="GZ14" s="309"/>
      <c r="HA14" s="309"/>
      <c r="HB14" s="309"/>
      <c r="HC14" s="309"/>
      <c r="HD14" s="309"/>
      <c r="HE14" s="309"/>
      <c r="HF14" s="309"/>
      <c r="HG14" s="309"/>
      <c r="HH14" s="309"/>
      <c r="HI14" s="309"/>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c r="IK14" s="309"/>
      <c r="IL14" s="309"/>
      <c r="IM14" s="309"/>
      <c r="IN14" s="309"/>
      <c r="IO14" s="309"/>
      <c r="IP14" s="309"/>
      <c r="IQ14" s="309"/>
      <c r="IR14" s="309"/>
      <c r="IS14" s="309"/>
      <c r="IT14" s="309"/>
      <c r="IU14" s="309"/>
    </row>
    <row r="15" spans="1:255" ht="15.75">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09"/>
      <c r="DR15" s="309"/>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09"/>
      <c r="EZ15" s="309"/>
      <c r="FA15" s="309"/>
      <c r="FB15" s="309"/>
      <c r="FC15" s="309"/>
      <c r="FD15" s="309"/>
      <c r="FE15" s="309"/>
      <c r="FF15" s="309"/>
      <c r="FG15" s="309"/>
      <c r="FH15" s="309"/>
      <c r="FI15" s="309"/>
      <c r="FJ15" s="309"/>
      <c r="FK15" s="309"/>
      <c r="FL15" s="309"/>
      <c r="FM15" s="309"/>
      <c r="FN15" s="309"/>
      <c r="FO15" s="309"/>
      <c r="FP15" s="309"/>
      <c r="FQ15" s="309"/>
      <c r="FR15" s="309"/>
      <c r="FS15" s="309"/>
      <c r="FT15" s="309"/>
      <c r="FU15" s="309"/>
      <c r="FV15" s="309"/>
      <c r="FW15" s="309"/>
      <c r="FX15" s="309"/>
      <c r="FY15" s="309"/>
      <c r="FZ15" s="309"/>
      <c r="GA15" s="309"/>
      <c r="GB15" s="309"/>
      <c r="GC15" s="309"/>
      <c r="GD15" s="309"/>
      <c r="GE15" s="309"/>
      <c r="GF15" s="309"/>
      <c r="GG15" s="309"/>
      <c r="GH15" s="309"/>
      <c r="GI15" s="309"/>
      <c r="GJ15" s="309"/>
      <c r="GK15" s="309"/>
      <c r="GL15" s="309"/>
      <c r="GM15" s="309"/>
      <c r="GN15" s="309"/>
      <c r="GO15" s="309"/>
      <c r="GP15" s="309"/>
      <c r="GQ15" s="309"/>
      <c r="GR15" s="309"/>
      <c r="GS15" s="309"/>
      <c r="GT15" s="309"/>
      <c r="GU15" s="309"/>
      <c r="GV15" s="309"/>
      <c r="GW15" s="309"/>
      <c r="GX15" s="309"/>
      <c r="GY15" s="309"/>
      <c r="GZ15" s="309"/>
      <c r="HA15" s="309"/>
      <c r="HB15" s="309"/>
      <c r="HC15" s="309"/>
      <c r="HD15" s="309"/>
      <c r="HE15" s="309"/>
      <c r="HF15" s="309"/>
      <c r="HG15" s="309"/>
      <c r="HH15" s="309"/>
      <c r="HI15" s="309"/>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c r="IK15" s="309"/>
      <c r="IL15" s="309"/>
      <c r="IM15" s="309"/>
      <c r="IN15" s="309"/>
      <c r="IO15" s="309"/>
      <c r="IP15" s="309"/>
      <c r="IQ15" s="309"/>
      <c r="IR15" s="309"/>
      <c r="IS15" s="309"/>
      <c r="IT15" s="309"/>
      <c r="IU15" s="309"/>
    </row>
    <row r="16" spans="1:255" ht="15.75">
      <c r="A16" s="309"/>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09"/>
      <c r="CH16" s="309"/>
      <c r="CI16" s="309"/>
      <c r="CJ16" s="309"/>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09"/>
      <c r="DR16" s="309"/>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09"/>
      <c r="EZ16" s="309"/>
      <c r="FA16" s="309"/>
      <c r="FB16" s="309"/>
      <c r="FC16" s="309"/>
      <c r="FD16" s="309"/>
      <c r="FE16" s="309"/>
      <c r="FF16" s="309"/>
      <c r="FG16" s="309"/>
      <c r="FH16" s="309"/>
      <c r="FI16" s="309"/>
      <c r="FJ16" s="309"/>
      <c r="FK16" s="309"/>
      <c r="FL16" s="309"/>
      <c r="FM16" s="309"/>
      <c r="FN16" s="309"/>
      <c r="FO16" s="309"/>
      <c r="FP16" s="309"/>
      <c r="FQ16" s="309"/>
      <c r="FR16" s="309"/>
      <c r="FS16" s="309"/>
      <c r="FT16" s="309"/>
      <c r="FU16" s="309"/>
      <c r="FV16" s="309"/>
      <c r="FW16" s="309"/>
      <c r="FX16" s="309"/>
      <c r="FY16" s="309"/>
      <c r="FZ16" s="309"/>
      <c r="GA16" s="309"/>
      <c r="GB16" s="309"/>
      <c r="GC16" s="309"/>
      <c r="GD16" s="309"/>
      <c r="GE16" s="309"/>
      <c r="GF16" s="309"/>
      <c r="GG16" s="309"/>
      <c r="GH16" s="309"/>
      <c r="GI16" s="309"/>
      <c r="GJ16" s="309"/>
      <c r="GK16" s="309"/>
      <c r="GL16" s="309"/>
      <c r="GM16" s="309"/>
      <c r="GN16" s="309"/>
      <c r="GO16" s="309"/>
      <c r="GP16" s="309"/>
      <c r="GQ16" s="309"/>
      <c r="GR16" s="309"/>
      <c r="GS16" s="309"/>
      <c r="GT16" s="309"/>
      <c r="GU16" s="309"/>
      <c r="GV16" s="309"/>
      <c r="GW16" s="309"/>
      <c r="GX16" s="309"/>
      <c r="GY16" s="309"/>
      <c r="GZ16" s="309"/>
      <c r="HA16" s="309"/>
      <c r="HB16" s="309"/>
      <c r="HC16" s="309"/>
      <c r="HD16" s="309"/>
      <c r="HE16" s="309"/>
      <c r="HF16" s="309"/>
      <c r="HG16" s="309"/>
      <c r="HH16" s="309"/>
      <c r="HI16" s="309"/>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c r="IK16" s="309"/>
      <c r="IL16" s="309"/>
      <c r="IM16" s="309"/>
      <c r="IN16" s="309"/>
      <c r="IO16" s="309"/>
      <c r="IP16" s="309"/>
      <c r="IQ16" s="309"/>
      <c r="IR16" s="309"/>
      <c r="IS16" s="309"/>
      <c r="IT16" s="309"/>
      <c r="IU16" s="309"/>
    </row>
    <row r="17" spans="1:255" ht="15.75">
      <c r="A17" s="309"/>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09"/>
      <c r="DR17" s="309"/>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09"/>
      <c r="EZ17" s="309"/>
      <c r="FA17" s="309"/>
      <c r="FB17" s="309"/>
      <c r="FC17" s="309"/>
      <c r="FD17" s="309"/>
      <c r="FE17" s="309"/>
      <c r="FF17" s="309"/>
      <c r="FG17" s="309"/>
      <c r="FH17" s="309"/>
      <c r="FI17" s="309"/>
      <c r="FJ17" s="309"/>
      <c r="FK17" s="309"/>
      <c r="FL17" s="309"/>
      <c r="FM17" s="309"/>
      <c r="FN17" s="309"/>
      <c r="FO17" s="309"/>
      <c r="FP17" s="309"/>
      <c r="FQ17" s="309"/>
      <c r="FR17" s="309"/>
      <c r="FS17" s="309"/>
      <c r="FT17" s="309"/>
      <c r="FU17" s="309"/>
      <c r="FV17" s="309"/>
      <c r="FW17" s="309"/>
      <c r="FX17" s="309"/>
      <c r="FY17" s="309"/>
      <c r="FZ17" s="309"/>
      <c r="GA17" s="309"/>
      <c r="GB17" s="309"/>
      <c r="GC17" s="309"/>
      <c r="GD17" s="309"/>
      <c r="GE17" s="309"/>
      <c r="GF17" s="309"/>
      <c r="GG17" s="309"/>
      <c r="GH17" s="309"/>
      <c r="GI17" s="309"/>
      <c r="GJ17" s="309"/>
      <c r="GK17" s="309"/>
      <c r="GL17" s="309"/>
      <c r="GM17" s="309"/>
      <c r="GN17" s="309"/>
      <c r="GO17" s="309"/>
      <c r="GP17" s="309"/>
      <c r="GQ17" s="309"/>
      <c r="GR17" s="309"/>
      <c r="GS17" s="309"/>
      <c r="GT17" s="309"/>
      <c r="GU17" s="309"/>
      <c r="GV17" s="309"/>
      <c r="GW17" s="309"/>
      <c r="GX17" s="309"/>
      <c r="GY17" s="309"/>
      <c r="GZ17" s="309"/>
      <c r="HA17" s="309"/>
      <c r="HB17" s="309"/>
      <c r="HC17" s="309"/>
      <c r="HD17" s="309"/>
      <c r="HE17" s="309"/>
      <c r="HF17" s="309"/>
      <c r="HG17" s="309"/>
      <c r="HH17" s="309"/>
      <c r="HI17" s="309"/>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c r="IK17" s="309"/>
      <c r="IL17" s="309"/>
      <c r="IM17" s="309"/>
      <c r="IN17" s="309"/>
      <c r="IO17" s="309"/>
      <c r="IP17" s="309"/>
      <c r="IQ17" s="309"/>
      <c r="IR17" s="309"/>
      <c r="IS17" s="309"/>
      <c r="IT17" s="309"/>
      <c r="IU17" s="309"/>
    </row>
    <row r="18" spans="1:255" ht="15.75">
      <c r="A18" s="309"/>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09"/>
      <c r="DR18" s="309"/>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09"/>
      <c r="EZ18" s="309"/>
      <c r="FA18" s="309"/>
      <c r="FB18" s="309"/>
      <c r="FC18" s="309"/>
      <c r="FD18" s="309"/>
      <c r="FE18" s="309"/>
      <c r="FF18" s="309"/>
      <c r="FG18" s="309"/>
      <c r="FH18" s="309"/>
      <c r="FI18" s="309"/>
      <c r="FJ18" s="309"/>
      <c r="FK18" s="309"/>
      <c r="FL18" s="309"/>
      <c r="FM18" s="309"/>
      <c r="FN18" s="309"/>
      <c r="FO18" s="309"/>
      <c r="FP18" s="309"/>
      <c r="FQ18" s="309"/>
      <c r="FR18" s="309"/>
      <c r="FS18" s="309"/>
      <c r="FT18" s="309"/>
      <c r="FU18" s="309"/>
      <c r="FV18" s="309"/>
      <c r="FW18" s="309"/>
      <c r="FX18" s="309"/>
      <c r="FY18" s="309"/>
      <c r="FZ18" s="309"/>
      <c r="GA18" s="309"/>
      <c r="GB18" s="309"/>
      <c r="GC18" s="309"/>
      <c r="GD18" s="309"/>
      <c r="GE18" s="309"/>
      <c r="GF18" s="309"/>
      <c r="GG18" s="309"/>
      <c r="GH18" s="309"/>
      <c r="GI18" s="309"/>
      <c r="GJ18" s="309"/>
      <c r="GK18" s="309"/>
      <c r="GL18" s="309"/>
      <c r="GM18" s="309"/>
      <c r="GN18" s="309"/>
      <c r="GO18" s="309"/>
      <c r="GP18" s="309"/>
      <c r="GQ18" s="309"/>
      <c r="GR18" s="309"/>
      <c r="GS18" s="309"/>
      <c r="GT18" s="309"/>
      <c r="GU18" s="309"/>
      <c r="GV18" s="309"/>
      <c r="GW18" s="309"/>
      <c r="GX18" s="309"/>
      <c r="GY18" s="309"/>
      <c r="GZ18" s="309"/>
      <c r="HA18" s="309"/>
      <c r="HB18" s="309"/>
      <c r="HC18" s="309"/>
      <c r="HD18" s="309"/>
      <c r="HE18" s="309"/>
      <c r="HF18" s="309"/>
      <c r="HG18" s="309"/>
      <c r="HH18" s="309"/>
      <c r="HI18" s="309"/>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c r="IK18" s="309"/>
      <c r="IL18" s="309"/>
      <c r="IM18" s="309"/>
      <c r="IN18" s="309"/>
      <c r="IO18" s="309"/>
      <c r="IP18" s="309"/>
      <c r="IQ18" s="309"/>
      <c r="IR18" s="309"/>
      <c r="IS18" s="309"/>
      <c r="IT18" s="309"/>
      <c r="IU18" s="309"/>
    </row>
    <row r="19" spans="1:255" ht="15.75">
      <c r="A19" s="309"/>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09"/>
      <c r="DR19" s="309"/>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09"/>
      <c r="EZ19" s="309"/>
      <c r="FA19" s="309"/>
      <c r="FB19" s="309"/>
      <c r="FC19" s="309"/>
      <c r="FD19" s="309"/>
      <c r="FE19" s="309"/>
      <c r="FF19" s="309"/>
      <c r="FG19" s="309"/>
      <c r="FH19" s="309"/>
      <c r="FI19" s="309"/>
      <c r="FJ19" s="309"/>
      <c r="FK19" s="309"/>
      <c r="FL19" s="309"/>
      <c r="FM19" s="309"/>
      <c r="FN19" s="309"/>
      <c r="FO19" s="309"/>
      <c r="FP19" s="309"/>
      <c r="FQ19" s="309"/>
      <c r="FR19" s="309"/>
      <c r="FS19" s="309"/>
      <c r="FT19" s="309"/>
      <c r="FU19" s="309"/>
      <c r="FV19" s="309"/>
      <c r="FW19" s="309"/>
      <c r="FX19" s="309"/>
      <c r="FY19" s="309"/>
      <c r="FZ19" s="309"/>
      <c r="GA19" s="309"/>
      <c r="GB19" s="309"/>
      <c r="GC19" s="309"/>
      <c r="GD19" s="309"/>
      <c r="GE19" s="309"/>
      <c r="GF19" s="309"/>
      <c r="GG19" s="309"/>
      <c r="GH19" s="309"/>
      <c r="GI19" s="309"/>
      <c r="GJ19" s="309"/>
      <c r="GK19" s="309"/>
      <c r="GL19" s="309"/>
      <c r="GM19" s="309"/>
      <c r="GN19" s="309"/>
      <c r="GO19" s="309"/>
      <c r="GP19" s="309"/>
      <c r="GQ19" s="309"/>
      <c r="GR19" s="309"/>
      <c r="GS19" s="309"/>
      <c r="GT19" s="309"/>
      <c r="GU19" s="309"/>
      <c r="GV19" s="309"/>
      <c r="GW19" s="309"/>
      <c r="GX19" s="309"/>
      <c r="GY19" s="309"/>
      <c r="GZ19" s="309"/>
      <c r="HA19" s="309"/>
      <c r="HB19" s="309"/>
      <c r="HC19" s="309"/>
      <c r="HD19" s="309"/>
      <c r="HE19" s="309"/>
      <c r="HF19" s="309"/>
      <c r="HG19" s="309"/>
      <c r="HH19" s="309"/>
      <c r="HI19" s="309"/>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c r="IK19" s="309"/>
      <c r="IL19" s="309"/>
      <c r="IM19" s="309"/>
      <c r="IN19" s="309"/>
      <c r="IO19" s="309"/>
      <c r="IP19" s="309"/>
      <c r="IQ19" s="309"/>
      <c r="IR19" s="309"/>
      <c r="IS19" s="309"/>
      <c r="IT19" s="309"/>
      <c r="IU19" s="309"/>
    </row>
    <row r="20" spans="1:255" ht="15.75">
      <c r="A20" s="309"/>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09"/>
      <c r="EZ20" s="309"/>
      <c r="FA20" s="309"/>
      <c r="FB20" s="309"/>
      <c r="FC20" s="309"/>
      <c r="FD20" s="309"/>
      <c r="FE20" s="309"/>
      <c r="FF20" s="309"/>
      <c r="FG20" s="309"/>
      <c r="FH20" s="309"/>
      <c r="FI20" s="309"/>
      <c r="FJ20" s="309"/>
      <c r="FK20" s="309"/>
      <c r="FL20" s="309"/>
      <c r="FM20" s="309"/>
      <c r="FN20" s="309"/>
      <c r="FO20" s="309"/>
      <c r="FP20" s="309"/>
      <c r="FQ20" s="309"/>
      <c r="FR20" s="309"/>
      <c r="FS20" s="309"/>
      <c r="FT20" s="309"/>
      <c r="FU20" s="309"/>
      <c r="FV20" s="309"/>
      <c r="FW20" s="309"/>
      <c r="FX20" s="309"/>
      <c r="FY20" s="309"/>
      <c r="FZ20" s="309"/>
      <c r="GA20" s="309"/>
      <c r="GB20" s="309"/>
      <c r="GC20" s="309"/>
      <c r="GD20" s="309"/>
      <c r="GE20" s="309"/>
      <c r="GF20" s="309"/>
      <c r="GG20" s="309"/>
      <c r="GH20" s="309"/>
      <c r="GI20" s="309"/>
      <c r="GJ20" s="309"/>
      <c r="GK20" s="309"/>
      <c r="GL20" s="309"/>
      <c r="GM20" s="309"/>
      <c r="GN20" s="309"/>
      <c r="GO20" s="309"/>
      <c r="GP20" s="309"/>
      <c r="GQ20" s="309"/>
      <c r="GR20" s="309"/>
      <c r="GS20" s="309"/>
      <c r="GT20" s="309"/>
      <c r="GU20" s="309"/>
      <c r="GV20" s="309"/>
      <c r="GW20" s="309"/>
      <c r="GX20" s="309"/>
      <c r="GY20" s="309"/>
      <c r="GZ20" s="309"/>
      <c r="HA20" s="309"/>
      <c r="HB20" s="309"/>
      <c r="HC20" s="309"/>
      <c r="HD20" s="309"/>
      <c r="HE20" s="309"/>
      <c r="HF20" s="309"/>
      <c r="HG20" s="309"/>
      <c r="HH20" s="309"/>
      <c r="HI20" s="309"/>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c r="IK20" s="309"/>
      <c r="IL20" s="309"/>
      <c r="IM20" s="309"/>
      <c r="IN20" s="309"/>
      <c r="IO20" s="309"/>
      <c r="IP20" s="309"/>
      <c r="IQ20" s="309"/>
      <c r="IR20" s="309"/>
      <c r="IS20" s="309"/>
      <c r="IT20" s="309"/>
      <c r="IU20" s="309"/>
    </row>
    <row r="21" spans="1:255" ht="15.75">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row>
    <row r="22" spans="1:255" ht="15.75">
      <c r="A22" s="309"/>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09"/>
      <c r="DR22" s="309"/>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09"/>
      <c r="EZ22" s="309"/>
      <c r="FA22" s="309"/>
      <c r="FB22" s="309"/>
      <c r="FC22" s="309"/>
      <c r="FD22" s="309"/>
      <c r="FE22" s="309"/>
      <c r="FF22" s="309"/>
      <c r="FG22" s="309"/>
      <c r="FH22" s="309"/>
      <c r="FI22" s="309"/>
      <c r="FJ22" s="309"/>
      <c r="FK22" s="309"/>
      <c r="FL22" s="309"/>
      <c r="FM22" s="309"/>
      <c r="FN22" s="309"/>
      <c r="FO22" s="309"/>
      <c r="FP22" s="309"/>
      <c r="FQ22" s="309"/>
      <c r="FR22" s="309"/>
      <c r="FS22" s="309"/>
      <c r="FT22" s="309"/>
      <c r="FU22" s="309"/>
      <c r="FV22" s="309"/>
      <c r="FW22" s="309"/>
      <c r="FX22" s="309"/>
      <c r="FY22" s="309"/>
      <c r="FZ22" s="309"/>
      <c r="GA22" s="309"/>
      <c r="GB22" s="309"/>
      <c r="GC22" s="309"/>
      <c r="GD22" s="309"/>
      <c r="GE22" s="309"/>
      <c r="GF22" s="309"/>
      <c r="GG22" s="309"/>
      <c r="GH22" s="309"/>
      <c r="GI22" s="309"/>
      <c r="GJ22" s="309"/>
      <c r="GK22" s="309"/>
      <c r="GL22" s="309"/>
      <c r="GM22" s="309"/>
      <c r="GN22" s="309"/>
      <c r="GO22" s="309"/>
      <c r="GP22" s="309"/>
      <c r="GQ22" s="309"/>
      <c r="GR22" s="309"/>
      <c r="GS22" s="309"/>
      <c r="GT22" s="309"/>
      <c r="GU22" s="309"/>
      <c r="GV22" s="309"/>
      <c r="GW22" s="309"/>
      <c r="GX22" s="309"/>
      <c r="GY22" s="309"/>
      <c r="GZ22" s="309"/>
      <c r="HA22" s="309"/>
      <c r="HB22" s="309"/>
      <c r="HC22" s="309"/>
      <c r="HD22" s="309"/>
      <c r="HE22" s="309"/>
      <c r="HF22" s="309"/>
      <c r="HG22" s="309"/>
      <c r="HH22" s="309"/>
      <c r="HI22" s="309"/>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c r="IK22" s="309"/>
      <c r="IL22" s="309"/>
      <c r="IM22" s="309"/>
      <c r="IN22" s="309"/>
      <c r="IO22" s="309"/>
      <c r="IP22" s="309"/>
      <c r="IQ22" s="309"/>
      <c r="IR22" s="309"/>
      <c r="IS22" s="309"/>
      <c r="IT22" s="309"/>
      <c r="IU22" s="309"/>
    </row>
    <row r="23" spans="1:255" ht="15.75">
      <c r="A23" s="309"/>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c r="CJ23" s="309"/>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09"/>
      <c r="DR23" s="309"/>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09"/>
      <c r="EZ23" s="309"/>
      <c r="FA23" s="309"/>
      <c r="FB23" s="309"/>
      <c r="FC23" s="309"/>
      <c r="FD23" s="309"/>
      <c r="FE23" s="309"/>
      <c r="FF23" s="309"/>
      <c r="FG23" s="309"/>
      <c r="FH23" s="309"/>
      <c r="FI23" s="309"/>
      <c r="FJ23" s="309"/>
      <c r="FK23" s="309"/>
      <c r="FL23" s="309"/>
      <c r="FM23" s="309"/>
      <c r="FN23" s="309"/>
      <c r="FO23" s="309"/>
      <c r="FP23" s="309"/>
      <c r="FQ23" s="309"/>
      <c r="FR23" s="309"/>
      <c r="FS23" s="309"/>
      <c r="FT23" s="309"/>
      <c r="FU23" s="309"/>
      <c r="FV23" s="309"/>
      <c r="FW23" s="309"/>
      <c r="FX23" s="309"/>
      <c r="FY23" s="309"/>
      <c r="FZ23" s="309"/>
      <c r="GA23" s="309"/>
      <c r="GB23" s="309"/>
      <c r="GC23" s="309"/>
      <c r="GD23" s="309"/>
      <c r="GE23" s="309"/>
      <c r="GF23" s="309"/>
      <c r="GG23" s="309"/>
      <c r="GH23" s="309"/>
      <c r="GI23" s="309"/>
      <c r="GJ23" s="309"/>
      <c r="GK23" s="309"/>
      <c r="GL23" s="309"/>
      <c r="GM23" s="309"/>
      <c r="GN23" s="309"/>
      <c r="GO23" s="309"/>
      <c r="GP23" s="309"/>
      <c r="GQ23" s="309"/>
      <c r="GR23" s="309"/>
      <c r="GS23" s="309"/>
      <c r="GT23" s="309"/>
      <c r="GU23" s="309"/>
      <c r="GV23" s="309"/>
      <c r="GW23" s="309"/>
      <c r="GX23" s="309"/>
      <c r="GY23" s="309"/>
      <c r="GZ23" s="309"/>
      <c r="HA23" s="309"/>
      <c r="HB23" s="309"/>
      <c r="HC23" s="309"/>
      <c r="HD23" s="309"/>
      <c r="HE23" s="309"/>
      <c r="HF23" s="309"/>
      <c r="HG23" s="309"/>
      <c r="HH23" s="309"/>
      <c r="HI23" s="309"/>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c r="IK23" s="309"/>
      <c r="IL23" s="309"/>
      <c r="IM23" s="309"/>
      <c r="IN23" s="309"/>
      <c r="IO23" s="309"/>
      <c r="IP23" s="309"/>
      <c r="IQ23" s="309"/>
      <c r="IR23" s="309"/>
      <c r="IS23" s="309"/>
      <c r="IT23" s="309"/>
      <c r="IU23" s="309"/>
    </row>
    <row r="24" spans="1:255" ht="15.75">
      <c r="A24" s="309"/>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09"/>
      <c r="DR24" s="309"/>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09"/>
      <c r="EZ24" s="309"/>
      <c r="FA24" s="309"/>
      <c r="FB24" s="309"/>
      <c r="FC24" s="309"/>
      <c r="FD24" s="309"/>
      <c r="FE24" s="309"/>
      <c r="FF24" s="309"/>
      <c r="FG24" s="309"/>
      <c r="FH24" s="309"/>
      <c r="FI24" s="309"/>
      <c r="FJ24" s="309"/>
      <c r="FK24" s="309"/>
      <c r="FL24" s="309"/>
      <c r="FM24" s="309"/>
      <c r="FN24" s="309"/>
      <c r="FO24" s="309"/>
      <c r="FP24" s="309"/>
      <c r="FQ24" s="309"/>
      <c r="FR24" s="309"/>
      <c r="FS24" s="309"/>
      <c r="FT24" s="309"/>
      <c r="FU24" s="309"/>
      <c r="FV24" s="309"/>
      <c r="FW24" s="309"/>
      <c r="FX24" s="309"/>
      <c r="FY24" s="309"/>
      <c r="FZ24" s="309"/>
      <c r="GA24" s="309"/>
      <c r="GB24" s="309"/>
      <c r="GC24" s="309"/>
      <c r="GD24" s="309"/>
      <c r="GE24" s="309"/>
      <c r="GF24" s="309"/>
      <c r="GG24" s="309"/>
      <c r="GH24" s="309"/>
      <c r="GI24" s="309"/>
      <c r="GJ24" s="309"/>
      <c r="GK24" s="309"/>
      <c r="GL24" s="309"/>
      <c r="GM24" s="309"/>
      <c r="GN24" s="309"/>
      <c r="GO24" s="309"/>
      <c r="GP24" s="309"/>
      <c r="GQ24" s="309"/>
      <c r="GR24" s="309"/>
      <c r="GS24" s="309"/>
      <c r="GT24" s="309"/>
      <c r="GU24" s="309"/>
      <c r="GV24" s="309"/>
      <c r="GW24" s="309"/>
      <c r="GX24" s="309"/>
      <c r="GY24" s="309"/>
      <c r="GZ24" s="309"/>
      <c r="HA24" s="309"/>
      <c r="HB24" s="309"/>
      <c r="HC24" s="309"/>
      <c r="HD24" s="309"/>
      <c r="HE24" s="309"/>
      <c r="HF24" s="309"/>
      <c r="HG24" s="309"/>
      <c r="HH24" s="309"/>
      <c r="HI24" s="309"/>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c r="IK24" s="309"/>
      <c r="IL24" s="309"/>
      <c r="IM24" s="309"/>
      <c r="IN24" s="309"/>
      <c r="IO24" s="309"/>
      <c r="IP24" s="309"/>
      <c r="IQ24" s="309"/>
      <c r="IR24" s="309"/>
      <c r="IS24" s="309"/>
      <c r="IT24" s="309"/>
      <c r="IU24" s="309"/>
    </row>
    <row r="25" spans="1:255" ht="15.75">
      <c r="A25" s="309"/>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c r="CJ25" s="309"/>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09"/>
      <c r="DR25" s="309"/>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09"/>
      <c r="EZ25" s="309"/>
      <c r="FA25" s="309"/>
      <c r="FB25" s="309"/>
      <c r="FC25" s="309"/>
      <c r="FD25" s="309"/>
      <c r="FE25" s="309"/>
      <c r="FF25" s="309"/>
      <c r="FG25" s="309"/>
      <c r="FH25" s="309"/>
      <c r="FI25" s="309"/>
      <c r="FJ25" s="309"/>
      <c r="FK25" s="309"/>
      <c r="FL25" s="309"/>
      <c r="FM25" s="309"/>
      <c r="FN25" s="309"/>
      <c r="FO25" s="309"/>
      <c r="FP25" s="309"/>
      <c r="FQ25" s="309"/>
      <c r="FR25" s="309"/>
      <c r="FS25" s="309"/>
      <c r="FT25" s="309"/>
      <c r="FU25" s="309"/>
      <c r="FV25" s="309"/>
      <c r="FW25" s="309"/>
      <c r="FX25" s="309"/>
      <c r="FY25" s="309"/>
      <c r="FZ25" s="309"/>
      <c r="GA25" s="309"/>
      <c r="GB25" s="309"/>
      <c r="GC25" s="309"/>
      <c r="GD25" s="309"/>
      <c r="GE25" s="309"/>
      <c r="GF25" s="309"/>
      <c r="GG25" s="309"/>
      <c r="GH25" s="309"/>
      <c r="GI25" s="309"/>
      <c r="GJ25" s="309"/>
      <c r="GK25" s="309"/>
      <c r="GL25" s="309"/>
      <c r="GM25" s="309"/>
      <c r="GN25" s="309"/>
      <c r="GO25" s="309"/>
      <c r="GP25" s="309"/>
      <c r="GQ25" s="309"/>
      <c r="GR25" s="309"/>
      <c r="GS25" s="309"/>
      <c r="GT25" s="309"/>
      <c r="GU25" s="309"/>
      <c r="GV25" s="309"/>
      <c r="GW25" s="309"/>
      <c r="GX25" s="309"/>
      <c r="GY25" s="309"/>
      <c r="GZ25" s="309"/>
      <c r="HA25" s="309"/>
      <c r="HB25" s="309"/>
      <c r="HC25" s="309"/>
      <c r="HD25" s="309"/>
      <c r="HE25" s="309"/>
      <c r="HF25" s="309"/>
      <c r="HG25" s="309"/>
      <c r="HH25" s="309"/>
      <c r="HI25" s="309"/>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c r="IK25" s="309"/>
      <c r="IL25" s="309"/>
      <c r="IM25" s="309"/>
      <c r="IN25" s="309"/>
      <c r="IO25" s="309"/>
      <c r="IP25" s="309"/>
      <c r="IQ25" s="309"/>
      <c r="IR25" s="309"/>
      <c r="IS25" s="309"/>
      <c r="IT25" s="309"/>
      <c r="IU25" s="309"/>
    </row>
    <row r="26" spans="1:255" ht="15.75">
      <c r="A26" s="309"/>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09"/>
      <c r="DR26" s="309"/>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09"/>
      <c r="EZ26" s="309"/>
      <c r="FA26" s="309"/>
      <c r="FB26" s="309"/>
      <c r="FC26" s="309"/>
      <c r="FD26" s="309"/>
      <c r="FE26" s="309"/>
      <c r="FF26" s="309"/>
      <c r="FG26" s="309"/>
      <c r="FH26" s="309"/>
      <c r="FI26" s="309"/>
      <c r="FJ26" s="309"/>
      <c r="FK26" s="309"/>
      <c r="FL26" s="309"/>
      <c r="FM26" s="309"/>
      <c r="FN26" s="309"/>
      <c r="FO26" s="309"/>
      <c r="FP26" s="309"/>
      <c r="FQ26" s="309"/>
      <c r="FR26" s="309"/>
      <c r="FS26" s="309"/>
      <c r="FT26" s="309"/>
      <c r="FU26" s="309"/>
      <c r="FV26" s="309"/>
      <c r="FW26" s="309"/>
      <c r="FX26" s="309"/>
      <c r="FY26" s="309"/>
      <c r="FZ26" s="309"/>
      <c r="GA26" s="309"/>
      <c r="GB26" s="309"/>
      <c r="GC26" s="309"/>
      <c r="GD26" s="309"/>
      <c r="GE26" s="309"/>
      <c r="GF26" s="309"/>
      <c r="GG26" s="309"/>
      <c r="GH26" s="309"/>
      <c r="GI26" s="309"/>
      <c r="GJ26" s="309"/>
      <c r="GK26" s="309"/>
      <c r="GL26" s="309"/>
      <c r="GM26" s="309"/>
      <c r="GN26" s="309"/>
      <c r="GO26" s="309"/>
      <c r="GP26" s="309"/>
      <c r="GQ26" s="309"/>
      <c r="GR26" s="309"/>
      <c r="GS26" s="309"/>
      <c r="GT26" s="309"/>
      <c r="GU26" s="309"/>
      <c r="GV26" s="309"/>
      <c r="GW26" s="309"/>
      <c r="GX26" s="309"/>
      <c r="GY26" s="309"/>
      <c r="GZ26" s="309"/>
      <c r="HA26" s="309"/>
      <c r="HB26" s="309"/>
      <c r="HC26" s="309"/>
      <c r="HD26" s="309"/>
      <c r="HE26" s="309"/>
      <c r="HF26" s="309"/>
      <c r="HG26" s="309"/>
      <c r="HH26" s="309"/>
      <c r="HI26" s="309"/>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c r="IK26" s="309"/>
      <c r="IL26" s="309"/>
      <c r="IM26" s="309"/>
      <c r="IN26" s="309"/>
      <c r="IO26" s="309"/>
      <c r="IP26" s="309"/>
      <c r="IQ26" s="309"/>
      <c r="IR26" s="309"/>
      <c r="IS26" s="309"/>
      <c r="IT26" s="309"/>
      <c r="IU26" s="309"/>
    </row>
    <row r="27" spans="1:255" ht="15.75">
      <c r="A27" s="309"/>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09"/>
      <c r="DR27" s="309"/>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09"/>
      <c r="EZ27" s="309"/>
      <c r="FA27" s="309"/>
      <c r="FB27" s="309"/>
      <c r="FC27" s="309"/>
      <c r="FD27" s="309"/>
      <c r="FE27" s="309"/>
      <c r="FF27" s="309"/>
      <c r="FG27" s="309"/>
      <c r="FH27" s="309"/>
      <c r="FI27" s="309"/>
      <c r="FJ27" s="309"/>
      <c r="FK27" s="309"/>
      <c r="FL27" s="309"/>
      <c r="FM27" s="309"/>
      <c r="FN27" s="309"/>
      <c r="FO27" s="309"/>
      <c r="FP27" s="309"/>
      <c r="FQ27" s="309"/>
      <c r="FR27" s="309"/>
      <c r="FS27" s="309"/>
      <c r="FT27" s="309"/>
      <c r="FU27" s="309"/>
      <c r="FV27" s="309"/>
      <c r="FW27" s="309"/>
      <c r="FX27" s="309"/>
      <c r="FY27" s="309"/>
      <c r="FZ27" s="309"/>
      <c r="GA27" s="309"/>
      <c r="GB27" s="309"/>
      <c r="GC27" s="309"/>
      <c r="GD27" s="309"/>
      <c r="GE27" s="309"/>
      <c r="GF27" s="309"/>
      <c r="GG27" s="309"/>
      <c r="GH27" s="309"/>
      <c r="GI27" s="309"/>
      <c r="GJ27" s="309"/>
      <c r="GK27" s="309"/>
      <c r="GL27" s="309"/>
      <c r="GM27" s="309"/>
      <c r="GN27" s="309"/>
      <c r="GO27" s="309"/>
      <c r="GP27" s="309"/>
      <c r="GQ27" s="309"/>
      <c r="GR27" s="309"/>
      <c r="GS27" s="309"/>
      <c r="GT27" s="309"/>
      <c r="GU27" s="309"/>
      <c r="GV27" s="309"/>
      <c r="GW27" s="309"/>
      <c r="GX27" s="309"/>
      <c r="GY27" s="309"/>
      <c r="GZ27" s="309"/>
      <c r="HA27" s="309"/>
      <c r="HB27" s="309"/>
      <c r="HC27" s="309"/>
      <c r="HD27" s="309"/>
      <c r="HE27" s="309"/>
      <c r="HF27" s="309"/>
      <c r="HG27" s="309"/>
      <c r="HH27" s="309"/>
      <c r="HI27" s="309"/>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c r="IK27" s="309"/>
      <c r="IL27" s="309"/>
      <c r="IM27" s="309"/>
      <c r="IN27" s="309"/>
      <c r="IO27" s="309"/>
      <c r="IP27" s="309"/>
      <c r="IQ27" s="309"/>
      <c r="IR27" s="309"/>
      <c r="IS27" s="309"/>
      <c r="IT27" s="309"/>
      <c r="IU27" s="309"/>
    </row>
    <row r="28" spans="1:255" ht="15.75">
      <c r="A28" s="309"/>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09"/>
      <c r="EZ28" s="309"/>
      <c r="FA28" s="309"/>
      <c r="FB28" s="309"/>
      <c r="FC28" s="309"/>
      <c r="FD28" s="309"/>
      <c r="FE28" s="309"/>
      <c r="FF28" s="309"/>
      <c r="FG28" s="309"/>
      <c r="FH28" s="309"/>
      <c r="FI28" s="309"/>
      <c r="FJ28" s="309"/>
      <c r="FK28" s="309"/>
      <c r="FL28" s="309"/>
      <c r="FM28" s="309"/>
      <c r="FN28" s="309"/>
      <c r="FO28" s="309"/>
      <c r="FP28" s="309"/>
      <c r="FQ28" s="309"/>
      <c r="FR28" s="309"/>
      <c r="FS28" s="309"/>
      <c r="FT28" s="309"/>
      <c r="FU28" s="309"/>
      <c r="FV28" s="309"/>
      <c r="FW28" s="309"/>
      <c r="FX28" s="309"/>
      <c r="FY28" s="309"/>
      <c r="FZ28" s="309"/>
      <c r="GA28" s="309"/>
      <c r="GB28" s="309"/>
      <c r="GC28" s="309"/>
      <c r="GD28" s="309"/>
      <c r="GE28" s="309"/>
      <c r="GF28" s="309"/>
      <c r="GG28" s="309"/>
      <c r="GH28" s="309"/>
      <c r="GI28" s="309"/>
      <c r="GJ28" s="309"/>
      <c r="GK28" s="309"/>
      <c r="GL28" s="309"/>
      <c r="GM28" s="309"/>
      <c r="GN28" s="309"/>
      <c r="GO28" s="309"/>
      <c r="GP28" s="309"/>
      <c r="GQ28" s="309"/>
      <c r="GR28" s="309"/>
      <c r="GS28" s="309"/>
      <c r="GT28" s="309"/>
      <c r="GU28" s="309"/>
      <c r="GV28" s="309"/>
      <c r="GW28" s="309"/>
      <c r="GX28" s="309"/>
      <c r="GY28" s="309"/>
      <c r="GZ28" s="309"/>
      <c r="HA28" s="309"/>
      <c r="HB28" s="309"/>
      <c r="HC28" s="309"/>
      <c r="HD28" s="309"/>
      <c r="HE28" s="309"/>
      <c r="HF28" s="309"/>
      <c r="HG28" s="309"/>
      <c r="HH28" s="309"/>
      <c r="HI28" s="309"/>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c r="IK28" s="309"/>
      <c r="IL28" s="309"/>
      <c r="IM28" s="309"/>
      <c r="IN28" s="309"/>
      <c r="IO28" s="309"/>
      <c r="IP28" s="309"/>
      <c r="IQ28" s="309"/>
      <c r="IR28" s="309"/>
      <c r="IS28" s="309"/>
      <c r="IT28" s="309"/>
      <c r="IU28" s="309"/>
    </row>
    <row r="29" spans="1:255" ht="15.75">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09"/>
      <c r="EZ29" s="309"/>
      <c r="FA29" s="309"/>
      <c r="FB29" s="309"/>
      <c r="FC29" s="309"/>
      <c r="FD29" s="309"/>
      <c r="FE29" s="309"/>
      <c r="FF29" s="309"/>
      <c r="FG29" s="309"/>
      <c r="FH29" s="309"/>
      <c r="FI29" s="309"/>
      <c r="FJ29" s="309"/>
      <c r="FK29" s="309"/>
      <c r="FL29" s="309"/>
      <c r="FM29" s="309"/>
      <c r="FN29" s="309"/>
      <c r="FO29" s="309"/>
      <c r="FP29" s="309"/>
      <c r="FQ29" s="309"/>
      <c r="FR29" s="309"/>
      <c r="FS29" s="309"/>
      <c r="FT29" s="309"/>
      <c r="FU29" s="309"/>
      <c r="FV29" s="309"/>
      <c r="FW29" s="309"/>
      <c r="FX29" s="309"/>
      <c r="FY29" s="309"/>
      <c r="FZ29" s="309"/>
      <c r="GA29" s="309"/>
      <c r="GB29" s="309"/>
      <c r="GC29" s="309"/>
      <c r="GD29" s="309"/>
      <c r="GE29" s="309"/>
      <c r="GF29" s="309"/>
      <c r="GG29" s="309"/>
      <c r="GH29" s="309"/>
      <c r="GI29" s="309"/>
      <c r="GJ29" s="309"/>
      <c r="GK29" s="309"/>
      <c r="GL29" s="309"/>
      <c r="GM29" s="309"/>
      <c r="GN29" s="309"/>
      <c r="GO29" s="309"/>
      <c r="GP29" s="309"/>
      <c r="GQ29" s="309"/>
      <c r="GR29" s="309"/>
      <c r="GS29" s="309"/>
      <c r="GT29" s="309"/>
      <c r="GU29" s="309"/>
      <c r="GV29" s="309"/>
      <c r="GW29" s="309"/>
      <c r="GX29" s="309"/>
      <c r="GY29" s="309"/>
      <c r="GZ29" s="309"/>
      <c r="HA29" s="309"/>
      <c r="HB29" s="309"/>
      <c r="HC29" s="309"/>
      <c r="HD29" s="309"/>
      <c r="HE29" s="309"/>
      <c r="HF29" s="309"/>
      <c r="HG29" s="309"/>
      <c r="HH29" s="309"/>
      <c r="HI29" s="309"/>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c r="IK29" s="309"/>
      <c r="IL29" s="309"/>
      <c r="IM29" s="309"/>
      <c r="IN29" s="309"/>
      <c r="IO29" s="309"/>
      <c r="IP29" s="309"/>
      <c r="IQ29" s="309"/>
      <c r="IR29" s="309"/>
      <c r="IS29" s="309"/>
      <c r="IT29" s="309"/>
      <c r="IU29" s="309"/>
    </row>
    <row r="30" spans="1:255" ht="15.75">
      <c r="A30" s="309"/>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09"/>
      <c r="DR30" s="309"/>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09"/>
      <c r="EZ30" s="309"/>
      <c r="FA30" s="309"/>
      <c r="FB30" s="309"/>
      <c r="FC30" s="309"/>
      <c r="FD30" s="309"/>
      <c r="FE30" s="309"/>
      <c r="FF30" s="309"/>
      <c r="FG30" s="309"/>
      <c r="FH30" s="309"/>
      <c r="FI30" s="309"/>
      <c r="FJ30" s="309"/>
      <c r="FK30" s="309"/>
      <c r="FL30" s="309"/>
      <c r="FM30" s="309"/>
      <c r="FN30" s="309"/>
      <c r="FO30" s="309"/>
      <c r="FP30" s="309"/>
      <c r="FQ30" s="309"/>
      <c r="FR30" s="309"/>
      <c r="FS30" s="309"/>
      <c r="FT30" s="309"/>
      <c r="FU30" s="309"/>
      <c r="FV30" s="309"/>
      <c r="FW30" s="309"/>
      <c r="FX30" s="309"/>
      <c r="FY30" s="309"/>
      <c r="FZ30" s="309"/>
      <c r="GA30" s="309"/>
      <c r="GB30" s="309"/>
      <c r="GC30" s="309"/>
      <c r="GD30" s="309"/>
      <c r="GE30" s="309"/>
      <c r="GF30" s="309"/>
      <c r="GG30" s="309"/>
      <c r="GH30" s="309"/>
      <c r="GI30" s="309"/>
      <c r="GJ30" s="309"/>
      <c r="GK30" s="309"/>
      <c r="GL30" s="309"/>
      <c r="GM30" s="309"/>
      <c r="GN30" s="309"/>
      <c r="GO30" s="309"/>
      <c r="GP30" s="309"/>
      <c r="GQ30" s="309"/>
      <c r="GR30" s="309"/>
      <c r="GS30" s="309"/>
      <c r="GT30" s="309"/>
      <c r="GU30" s="309"/>
      <c r="GV30" s="309"/>
      <c r="GW30" s="309"/>
      <c r="GX30" s="309"/>
      <c r="GY30" s="309"/>
      <c r="GZ30" s="309"/>
      <c r="HA30" s="309"/>
      <c r="HB30" s="309"/>
      <c r="HC30" s="309"/>
      <c r="HD30" s="309"/>
      <c r="HE30" s="309"/>
      <c r="HF30" s="309"/>
      <c r="HG30" s="309"/>
      <c r="HH30" s="309"/>
      <c r="HI30" s="309"/>
      <c r="HJ30" s="309"/>
      <c r="HK30" s="309"/>
      <c r="HL30" s="309"/>
      <c r="HM30" s="309"/>
      <c r="HN30" s="309"/>
      <c r="HO30" s="309"/>
      <c r="HP30" s="309"/>
      <c r="HQ30" s="309"/>
      <c r="HR30" s="309"/>
      <c r="HS30" s="309"/>
      <c r="HT30" s="309"/>
      <c r="HU30" s="309"/>
      <c r="HV30" s="309"/>
      <c r="HW30" s="309"/>
      <c r="HX30" s="309"/>
      <c r="HY30" s="309"/>
      <c r="HZ30" s="309"/>
      <c r="IA30" s="309"/>
      <c r="IB30" s="309"/>
      <c r="IC30" s="309"/>
      <c r="ID30" s="309"/>
      <c r="IE30" s="309"/>
      <c r="IF30" s="309"/>
      <c r="IG30" s="309"/>
      <c r="IH30" s="309"/>
      <c r="II30" s="309"/>
      <c r="IJ30" s="309"/>
      <c r="IK30" s="309"/>
      <c r="IL30" s="309"/>
      <c r="IM30" s="309"/>
      <c r="IN30" s="309"/>
      <c r="IO30" s="309"/>
      <c r="IP30" s="309"/>
      <c r="IQ30" s="309"/>
      <c r="IR30" s="309"/>
      <c r="IS30" s="309"/>
      <c r="IT30" s="309"/>
      <c r="IU30" s="309"/>
    </row>
    <row r="31" spans="1:255" ht="15.75">
      <c r="A31" s="309"/>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c r="CJ31" s="309"/>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09"/>
      <c r="DR31" s="309"/>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09"/>
      <c r="EZ31" s="309"/>
      <c r="FA31" s="309"/>
      <c r="FB31" s="309"/>
      <c r="FC31" s="309"/>
      <c r="FD31" s="309"/>
      <c r="FE31" s="309"/>
      <c r="FF31" s="309"/>
      <c r="FG31" s="309"/>
      <c r="FH31" s="309"/>
      <c r="FI31" s="309"/>
      <c r="FJ31" s="309"/>
      <c r="FK31" s="309"/>
      <c r="FL31" s="309"/>
      <c r="FM31" s="309"/>
      <c r="FN31" s="309"/>
      <c r="FO31" s="309"/>
      <c r="FP31" s="309"/>
      <c r="FQ31" s="309"/>
      <c r="FR31" s="309"/>
      <c r="FS31" s="309"/>
      <c r="FT31" s="309"/>
      <c r="FU31" s="309"/>
      <c r="FV31" s="309"/>
      <c r="FW31" s="309"/>
      <c r="FX31" s="309"/>
      <c r="FY31" s="309"/>
      <c r="FZ31" s="309"/>
      <c r="GA31" s="309"/>
      <c r="GB31" s="309"/>
      <c r="GC31" s="309"/>
      <c r="GD31" s="309"/>
      <c r="GE31" s="309"/>
      <c r="GF31" s="309"/>
      <c r="GG31" s="309"/>
      <c r="GH31" s="309"/>
      <c r="GI31" s="309"/>
      <c r="GJ31" s="309"/>
      <c r="GK31" s="309"/>
      <c r="GL31" s="309"/>
      <c r="GM31" s="309"/>
      <c r="GN31" s="309"/>
      <c r="GO31" s="309"/>
      <c r="GP31" s="309"/>
      <c r="GQ31" s="309"/>
      <c r="GR31" s="309"/>
      <c r="GS31" s="309"/>
      <c r="GT31" s="309"/>
      <c r="GU31" s="309"/>
      <c r="GV31" s="309"/>
      <c r="GW31" s="309"/>
      <c r="GX31" s="309"/>
      <c r="GY31" s="309"/>
      <c r="GZ31" s="309"/>
      <c r="HA31" s="309"/>
      <c r="HB31" s="309"/>
      <c r="HC31" s="309"/>
      <c r="HD31" s="309"/>
      <c r="HE31" s="309"/>
      <c r="HF31" s="309"/>
      <c r="HG31" s="309"/>
      <c r="HH31" s="309"/>
      <c r="HI31" s="309"/>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c r="IK31" s="309"/>
      <c r="IL31" s="309"/>
      <c r="IM31" s="309"/>
      <c r="IN31" s="309"/>
      <c r="IO31" s="309"/>
      <c r="IP31" s="309"/>
      <c r="IQ31" s="309"/>
      <c r="IR31" s="309"/>
      <c r="IS31" s="309"/>
      <c r="IT31" s="309"/>
      <c r="IU31" s="309"/>
    </row>
  </sheetData>
  <mergeCells count="1">
    <mergeCell ref="A2:I2"/>
  </mergeCells>
  <phoneticPr fontId="0" type="noConversion"/>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32</vt:i4>
      </vt:variant>
    </vt:vector>
  </HeadingPairs>
  <TitlesOfParts>
    <vt:vector size="78" baseType="lpstr">
      <vt:lpstr>封面</vt:lpstr>
      <vt:lpstr>目录 </vt:lpstr>
      <vt:lpstr>1-1</vt:lpstr>
      <vt:lpstr>1-2</vt:lpstr>
      <vt:lpstr>1-3</vt:lpstr>
      <vt:lpstr>1-4</vt:lpstr>
      <vt:lpstr>1-5</vt:lpstr>
      <vt:lpstr>1-6</vt:lpstr>
      <vt:lpstr>1-7</vt:lpstr>
      <vt:lpstr>1-8</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'1'!Print_Area</vt:lpstr>
      <vt:lpstr>'1-1'!Print_Area</vt:lpstr>
      <vt:lpstr>'1-2'!Print_Area</vt:lpstr>
      <vt:lpstr>'1-4'!Print_Area</vt:lpstr>
      <vt:lpstr>'1-5'!Print_Area</vt:lpstr>
      <vt:lpstr>'1-6'!Print_Area</vt:lpstr>
      <vt:lpstr>'1-7'!Print_Area</vt:lpstr>
      <vt:lpstr>'1-8'!Print_Area</vt:lpstr>
      <vt:lpstr>'2'!Print_Area</vt:lpstr>
      <vt:lpstr>'21'!Print_Area</vt:lpstr>
      <vt:lpstr>'22'!Print_Area</vt:lpstr>
      <vt:lpstr>'23'!Print_Area</vt:lpstr>
      <vt:lpstr>'24'!Print_Area</vt:lpstr>
      <vt:lpstr>'26'!Print_Area</vt:lpstr>
      <vt:lpstr>'28'!Print_Area</vt:lpstr>
      <vt:lpstr>'3'!Print_Area</vt:lpstr>
      <vt:lpstr>'30'!Print_Area</vt:lpstr>
      <vt:lpstr>'4'!Print_Area</vt:lpstr>
      <vt:lpstr>'7'!Print_Area</vt:lpstr>
      <vt:lpstr>封面!Print_Area</vt:lpstr>
      <vt:lpstr>'1'!Print_Titles</vt:lpstr>
      <vt:lpstr>'13'!Print_Titles</vt:lpstr>
      <vt:lpstr>'14'!Print_Titles</vt:lpstr>
      <vt:lpstr>'15'!Print_Titles</vt:lpstr>
      <vt:lpstr>'16'!Print_Titles</vt:lpstr>
      <vt:lpstr>'18'!Print_Titles</vt:lpstr>
      <vt:lpstr>'19'!Print_Titles</vt:lpstr>
      <vt:lpstr>'2'!Print_Titles</vt:lpstr>
      <vt:lpstr>'3'!Print_Titles</vt:lpstr>
      <vt:lpstr>'4'!Print_Titles</vt:lpstr>
      <vt:lpstr>'7'!Print_Titles</vt:lpstr>
      <vt:lpstr>'8'!Print_Titles</vt:lpstr>
    </vt:vector>
  </TitlesOfParts>
  <Company>省财政厅</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陈敬仁</cp:lastModifiedBy>
  <cp:lastPrinted>2023-01-09T02:51:00Z</cp:lastPrinted>
  <dcterms:created xsi:type="dcterms:W3CDTF">2013-07-01T05:47:00Z</dcterms:created>
  <dcterms:modified xsi:type="dcterms:W3CDTF">2024-01-25T01:21:12Z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2052-12.1.0.16120</vt:lpwstr>
  </property>
  <property fmtid="{D5CDD505-2E9C-101B-9397-08002B2CF9AE}" pid="4" name="ICV">
    <vt:lpwstr>D52A676117E841988039F2B2FF606E86_13</vt:lpwstr>
  </property>
</Properties>
</file>